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838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<sst xmlns="http://schemas.openxmlformats.org/spreadsheetml/2006/main" count="904" uniqueCount="707">
  <si>
    <t>AOP</t>
  </si>
  <si>
    <t>OPIS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</si>
  <si>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</si>
  <si>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</si>
  <si>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</si>
  <si>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</si>
  <si>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</si>
  <si>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</si>
  <si>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</si>
  <si>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</si>
  <si>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</si>
  <si>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</si>
  <si>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</si>
  <si>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</si>
  <si>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</si>
  <si>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</si>
  <si>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</si>
  <si>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</si>
  <si>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</si>
  <si>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</si>
  <si>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</si>
  <si>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</si>
  <si>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</si>
  <si>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</si>
  <si>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</si>
  <si>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</si>
  <si>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</si>
  <si>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</si>
  <si>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</si>
  <si>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</si>
  <si>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</si>
  <si>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</si>
  <si>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</si>
  <si>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</si>
  <si>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</si>
  <si>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</si>
  <si>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</si>
  <si>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</si>
  <si>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</si>
  <si>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</si>
  <si>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</si>
  <si>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</si>
  <si>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</si>
  <si>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</si>
  <si>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</si>
  <si>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</si>
  <si>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</si>
  <si>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</si>
  <si>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</si>
  <si>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</si>
  <si>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</si>
  <si>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</si>
  <si>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</si>
  <si>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</si>
  <si>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</si>
  <si>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</si>
  <si>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</si>
  <si>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</si>
  <si>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</si>
  <si>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</si>
  <si>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</si>
  <si>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</si>
  <si>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</si>
  <si>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</si>
  <si>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</si>
  <si>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</si>
  <si>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</si>
  <si>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</si>
  <si>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</si>
  <si>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</si>
  <si>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</si>
  <si>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</si>
  <si>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</si>
  <si>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</si>
  <si>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</si>
  <si>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</si>
  <si>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</si>
  <si>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</si>
  <si>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</si>
  <si>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</si>
  <si>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</si>
  <si>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</si>
  <si>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</si>
  <si>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</si>
  <si>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</si>
  <si>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</si>
  <si>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</si>
  <si>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</si>
  <si>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</si>
  <si>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</si>
  <si>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</si>
  <si>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</si>
  <si>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</si>
  <si>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</si>
  <si>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</si>
  <si>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</si>
  <si>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</si>
  <si>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</si>
  <si>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</si>
  <si>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</si>
  <si>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</si>
  <si>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</si>
  <si>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</si>
  <si>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</si>
  <si>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</si>
  <si>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</si>
  <si>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</si>
  <si>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</si>
  <si>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</si>
  <si>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</si>
  <si>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</si>
  <si>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</si>
  <si>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</si>
  <si>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</si>
  <si>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</si>
  <si>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</si>
  <si>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</si>
  <si>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</si>
  <si>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</si>
  <si>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</si>
  <si>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</si>
  <si>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</si>
  <si>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</si>
  <si>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</si>
  <si>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</si>
  <si>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</si>
  <si>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</si>
  <si>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</si>
  <si>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</si>
  <si>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</si>
  <si>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</si>
  <si>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</si>
  <si>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</si>
  <si>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</si>
  <si>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</si>
  <si>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</si>
  <si>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</si>
  <si>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</si>
  <si>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</si>
  <si>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</si>
  <si>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</si>
  <si>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</si>
  <si>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</si>
  <si>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</si>
  <si>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</si>
  <si>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</si>
  <si>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</si>
  <si>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</si>
  <si>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</si>
  <si>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</si>
  <si>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</si>
  <si>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</si>
  <si>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</si>
  <si>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</si>
  <si>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</si>
  <si>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</si>
  <si>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</si>
  <si>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</si>
  <si>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</si>
  <si>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</si>
  <si>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</si>
  <si>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</si>
  <si>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</si>
  <si>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</si>
  <si>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</si>
  <si>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</si>
  <si>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</si>
  <si>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</si>
  <si>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</si>
  <si>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</si>
  <si>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</si>
  <si>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</si>
  <si>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</si>
  <si>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</si>
  <si>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</si>
  <si>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</si>
  <si>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</si>
  <si>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</si>
  <si>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</si>
  <si>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</si>
  <si>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</si>
  <si>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</si>
  <si>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</si>
  <si>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</si>
  <si>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</si>
  <si>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</si>
  <si>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</si>
  <si>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</si>
  <si>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</si>
  <si>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</si>
  <si>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</si>
  <si>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</si>
  <si>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</si>
  <si>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</si>
  <si>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>BILANS STANJA DRUŠTAVA ZA OSIGURANJE</t>
  </si>
  <si>
    <t>MP</t>
  </si>
  <si>
    <t>Direktor</t>
  </si>
  <si>
    <t xml:space="preserve">Naziv društva za osiguranje : 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</si>
  <si>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</si>
  <si>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</si>
  <si>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</si>
  <si>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</si>
  <si>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</si>
  <si>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</si>
  <si>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</si>
  <si>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</si>
  <si>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</si>
  <si>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</si>
  <si>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</si>
  <si>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</si>
  <si>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</si>
  <si>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</si>
  <si>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</si>
  <si>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</si>
  <si>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</si>
  <si>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</si>
  <si>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</si>
  <si>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</si>
  <si>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</si>
  <si>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</si>
  <si>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</si>
  <si>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</si>
  <si>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</si>
  <si>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</si>
  <si>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</si>
  <si>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</si>
  <si>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</si>
  <si>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</si>
  <si>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</si>
  <si>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</si>
  <si>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</si>
  <si>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</si>
  <si>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</si>
  <si>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</si>
  <si>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</si>
  <si>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</si>
  <si>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</si>
  <si>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</si>
  <si>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</si>
  <si>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</si>
  <si>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</si>
  <si>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</si>
  <si>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</si>
  <si>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</si>
  <si>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</si>
  <si>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</si>
  <si>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</si>
  <si>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</si>
  <si>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</si>
  <si>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</si>
  <si>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</si>
  <si>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</si>
  <si>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</si>
  <si>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</si>
  <si>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</si>
  <si>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</si>
  <si>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</si>
  <si>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</si>
  <si>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</si>
  <si>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</si>
  <si>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</si>
  <si>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</si>
  <si>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</si>
  <si>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</si>
  <si>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</si>
  <si>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</si>
  <si>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</si>
  <si>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</si>
  <si>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</si>
  <si>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</si>
  <si>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</si>
  <si>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</si>
  <si>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</si>
  <si>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</si>
  <si>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</si>
  <si>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</si>
  <si>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</si>
  <si>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</si>
  <si>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</si>
  <si>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</si>
  <si>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</si>
  <si>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</si>
  <si>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</si>
  <si>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</si>
  <si>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</si>
  <si>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</si>
  <si>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</si>
  <si>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</si>
  <si>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</si>
  <si>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</si>
  <si>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</si>
  <si>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</si>
  <si>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</si>
  <si>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</si>
  <si>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</si>
  <si>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</si>
  <si>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</si>
  <si>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</si>
  <si>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</si>
  <si>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</si>
  <si>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</si>
  <si>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</si>
  <si>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</si>
  <si>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</si>
  <si>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</si>
  <si>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</si>
  <si>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</si>
  <si>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</si>
  <si>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</si>
  <si>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</si>
  <si>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</si>
  <si>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</si>
  <si>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</si>
  <si>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</si>
  <si>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</si>
  <si>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</si>
  <si>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</si>
  <si>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</si>
  <si>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</si>
  <si>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</si>
  <si>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</si>
  <si>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</si>
  <si>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</si>
  <si>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</si>
  <si>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</si>
  <si>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</si>
  <si>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</si>
  <si>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</si>
  <si>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</si>
  <si>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</si>
  <si>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</si>
  <si>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</si>
  <si>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</si>
  <si>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</si>
  <si>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</si>
  <si>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</si>
  <si>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</si>
  <si>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</si>
  <si>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</si>
  <si>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</si>
  <si>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</si>
  <si>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</si>
  <si>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</si>
  <si>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</si>
  <si>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</si>
  <si>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</si>
  <si>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</si>
  <si>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</si>
  <si>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</si>
  <si>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</si>
  <si>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</si>
  <si>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</si>
  <si>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</si>
  <si>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</si>
  <si>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</si>
  <si>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</si>
  <si>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</si>
  <si>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</si>
  <si>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</si>
  <si>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</si>
  <si>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</si>
  <si>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</si>
  <si>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</si>
  <si>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</si>
  <si>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</si>
  <si>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</si>
  <si>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>Šifra djelatnosti :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</si>
  <si>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</si>
  <si>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</si>
  <si>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</si>
  <si>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</si>
  <si>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</si>
  <si>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</si>
  <si>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</si>
  <si>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</si>
  <si>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</si>
  <si>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</si>
  <si>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</si>
  <si>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</si>
  <si>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</si>
  <si>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</si>
  <si>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</si>
  <si>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</si>
  <si>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</si>
  <si>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</si>
  <si>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</si>
  <si>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</si>
  <si>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</si>
  <si>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</si>
  <si>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</si>
  <si>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</si>
  <si>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</si>
  <si>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</si>
  <si>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</si>
  <si>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</si>
  <si>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</si>
  <si>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</si>
  <si>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</si>
  <si>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</si>
  <si>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</si>
  <si>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</si>
  <si>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</si>
  <si>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</si>
  <si>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</si>
  <si>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</si>
  <si>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</si>
  <si>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</si>
  <si>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</si>
  <si>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</si>
  <si>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</si>
  <si>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</si>
  <si>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</si>
  <si>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</si>
  <si>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</si>
  <si>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</si>
  <si>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</si>
  <si>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</si>
  <si>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</si>
  <si>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</si>
  <si>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</si>
  <si>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</si>
  <si>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</si>
  <si>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</si>
  <si>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</si>
  <si>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</si>
  <si>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</si>
  <si>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</si>
  <si>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</si>
  <si>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</si>
  <si>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</si>
  <si>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</si>
  <si>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</si>
  <si>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</si>
  <si>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</si>
  <si>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</si>
  <si>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</si>
  <si>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</si>
  <si>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</si>
  <si>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</si>
  <si>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</si>
  <si>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</si>
  <si>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</si>
  <si>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</si>
  <si>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</si>
  <si>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</si>
  <si>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</si>
  <si>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</si>
  <si>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</si>
  <si>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</si>
  <si>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</si>
  <si>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</si>
  <si>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</si>
  <si>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</si>
  <si>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</si>
  <si>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</si>
  <si>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</si>
  <si>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</si>
  <si>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</si>
  <si>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</si>
  <si>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</si>
  <si>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</si>
  <si>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</si>
  <si>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</si>
  <si>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</si>
  <si>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</si>
  <si>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</si>
  <si>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</si>
  <si>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</si>
  <si>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</si>
  <si>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</si>
  <si>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</si>
  <si>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</si>
  <si>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</si>
  <si>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</si>
  <si>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</si>
  <si>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</si>
  <si>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</si>
  <si>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</si>
  <si>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</si>
  <si>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</si>
  <si>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</si>
  <si>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</si>
  <si>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</si>
  <si>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</si>
  <si>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</si>
  <si>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</si>
  <si>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</si>
  <si>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</si>
  <si>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</si>
  <si>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</si>
  <si>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</si>
  <si>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</si>
  <si>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</si>
  <si>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</si>
  <si>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</si>
  <si>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</si>
  <si>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</si>
  <si>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</si>
  <si>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</si>
  <si>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</si>
  <si>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</si>
  <si>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</si>
  <si>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</si>
  <si>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</si>
  <si>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</si>
  <si>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</si>
  <si>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</si>
  <si>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</si>
  <si>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</si>
  <si>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</si>
  <si>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</si>
  <si>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</si>
  <si>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</si>
  <si>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</si>
  <si>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</si>
  <si>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</si>
  <si>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</si>
  <si>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</si>
  <si>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</si>
  <si>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</si>
  <si>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</si>
  <si>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</si>
  <si>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</si>
  <si>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</si>
  <si>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</si>
  <si>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</si>
  <si>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</si>
  <si>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</si>
  <si>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</si>
  <si>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</si>
  <si>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</si>
  <si>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</si>
  <si>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</si>
  <si>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</si>
  <si>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</si>
  <si>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</si>
  <si>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</si>
  <si>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</si>
  <si>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</si>
  <si>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</si>
  <si>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</si>
  <si>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</si>
  <si>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</si>
  <si>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</si>
  <si>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</si>
  <si>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</si>
  <si>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</si>
  <si>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</si>
  <si>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</si>
  <si>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</si>
  <si>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</si>
  <si>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</si>
  <si>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</si>
  <si>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</si>
  <si>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</si>
  <si>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</si>
  <si>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</si>
  <si>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</si>
  <si>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</si>
  <si>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</si>
  <si>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</si>
  <si>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</si>
  <si>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</si>
  <si>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</si>
  <si>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</si>
  <si>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</si>
  <si>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</si>
  <si>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</si>
  <si>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</si>
  <si>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</si>
  <si>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</si>
  <si>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</si>
  <si>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</si>
  <si>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</si>
  <si>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</si>
  <si>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</si>
  <si>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</si>
  <si>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</si>
  <si>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</si>
  <si>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</si>
  <si>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</si>
  <si>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</si>
  <si>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</si>
  <si>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Šifra djelatnosti : 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</si>
  <si>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</si>
  <si>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</si>
  <si>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>Sjedište :</t>
    </r>
    <r>
      <rPr>
        <b/>
        <u val="single"/>
        <sz val="10"/>
        <rFont val="Arial"/>
        <family val="2"/>
      </rPr>
      <t xml:space="preserve">                                                  </t>
    </r>
  </si>
  <si>
    <r>
      <t>JIB :</t>
    </r>
    <r>
      <rPr>
        <b/>
        <u val="single"/>
        <sz val="10"/>
        <rFont val="Arial"/>
        <family val="2"/>
      </rPr>
      <t xml:space="preserve">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</si>
  <si>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</si>
  <si>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</si>
  <si>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</si>
  <si>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</si>
  <si>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</si>
  <si>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</si>
  <si>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</si>
  <si>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</si>
  <si>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</si>
  <si>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</si>
  <si>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</si>
  <si>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</si>
  <si>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</si>
  <si>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</si>
  <si>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</si>
  <si>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</si>
  <si>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</si>
  <si>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</si>
  <si>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t>UNIQA Osiguranje dioničarsko društvo Sarajevo       UNIQA Osiguranje d.d. Sarajevo</t>
  </si>
  <si>
    <t>71000 Sarajevo Obala Kulina bana 19</t>
  </si>
  <si>
    <t>033 289 000 033 289 010</t>
  </si>
  <si>
    <t>info@uniqa.ba</t>
  </si>
  <si>
    <t>www.uniqa.ba</t>
  </si>
  <si>
    <t>Pricewaterhouse Coopers doo Sarajevo Fra Anđela Zvizdovića br.1 Sarajevo</t>
  </si>
  <si>
    <t>Martin Koliander                                                                                Olivera Böhm                                                                     Carsten Abraham</t>
  </si>
  <si>
    <t xml:space="preserve">Wolfgang Kindl - predsjednik                                                  Zoran Višnjić - član                                                                            Johannes Porak - član                                                                                   Gerald Mueller - član                                                               Karlheinz Dobnigg - član </t>
  </si>
  <si>
    <t xml:space="preserve">Senada Olević - direktor                                                               Amela Omerašević - izvršni direktor                                  </t>
  </si>
  <si>
    <t>osiguranje života osim reosiguranja, ostalo osiguranje osim poslova reosiguranja</t>
  </si>
  <si>
    <t>UNIQA Assistance doo Sarajevo                                             UNIQA Agent doo za zastupanje u osiguranju Sarajevo        UNIQA Agent za zastupanje u osiguranju doo Banja Luka</t>
  </si>
  <si>
    <t>UNIQA Osiguranje d.d. Sarajevo</t>
  </si>
  <si>
    <r>
      <t>Sjedište: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</si>
  <si>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t xml:space="preserve">Naziv društva za osiguranje: </t>
  </si>
  <si>
    <t>65.12</t>
  </si>
  <si>
    <t>4200137020002</t>
  </si>
  <si>
    <t>65-02-0019-11</t>
  </si>
  <si>
    <t>Naziv društva za osiguranje:  UNIQA Osiguranje d.d. Sarajevo</t>
  </si>
  <si>
    <r>
      <t>Sjedište: Sarajevo Obala Kulina bana 19</t>
    </r>
    <r>
      <rPr>
        <b/>
        <u val="single"/>
        <sz val="10"/>
        <rFont val="Arial"/>
        <family val="2"/>
      </rPr>
      <t xml:space="preserve">                                                      </t>
    </r>
  </si>
  <si>
    <r>
      <t xml:space="preserve">Šifra djelatnosti: 65.12 </t>
    </r>
    <r>
      <rPr>
        <b/>
        <u val="single"/>
        <sz val="10"/>
        <rFont val="Arial"/>
        <family val="2"/>
      </rPr>
      <t xml:space="preserve">                                                                 </t>
    </r>
  </si>
  <si>
    <r>
      <t xml:space="preserve">JIB: 4200137020002  </t>
    </r>
    <r>
      <rPr>
        <b/>
        <u val="single"/>
        <sz val="10"/>
        <rFont val="Arial"/>
        <family val="2"/>
      </rPr>
      <t xml:space="preserve">                                                          </t>
    </r>
  </si>
  <si>
    <r>
      <t>Matični broj: 65-02-0019-11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</si>
  <si>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Sarajevo, Obala Kulina bana 19</t>
  </si>
  <si>
    <t xml:space="preserve"> Naziv emitenta: UNIQA Osiguranje d.d. Sarajevo</t>
  </si>
  <si>
    <t xml:space="preserve">Naziv društva za osiguranje: UNIQA Osiguranje d.d. Sarajevo </t>
  </si>
  <si>
    <r>
      <t>Sjedište: Sarajevo Obala Kulina bana 19</t>
    </r>
    <r>
      <rPr>
        <b/>
        <u val="single"/>
        <sz val="10"/>
        <rFont val="Arial"/>
        <family val="2"/>
      </rPr>
      <t xml:space="preserve">                                                  </t>
    </r>
  </si>
  <si>
    <t>Šifra djelatnosti: 65.12</t>
  </si>
  <si>
    <r>
      <t>JIB: 4200137020002</t>
    </r>
    <r>
      <rPr>
        <b/>
        <u val="single"/>
        <sz val="10"/>
        <rFont val="Arial"/>
        <family val="2"/>
      </rPr>
      <t xml:space="preserve">        </t>
    </r>
  </si>
  <si>
    <r>
      <t xml:space="preserve">Matični broj: 65-02001911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</si>
  <si>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01.01. do 30.06. prethodne godine</t>
  </si>
  <si>
    <t>01.01. do 30.06. tekuće godine</t>
  </si>
  <si>
    <r>
      <t xml:space="preserve">U </t>
    </r>
    <r>
      <rPr>
        <u val="single"/>
        <sz val="10"/>
        <rFont val="Arial"/>
        <family val="2"/>
      </rPr>
      <t xml:space="preserve">  Sarajevu</t>
    </r>
  </si>
  <si>
    <r>
      <t>U  Sarajevu</t>
    </r>
    <r>
      <rPr>
        <u val="single"/>
        <sz val="10"/>
        <rFont val="Arial"/>
        <family val="2"/>
      </rPr>
      <t xml:space="preserve">              </t>
    </r>
  </si>
  <si>
    <r>
      <t>U Sarajevu</t>
    </r>
    <r>
      <rPr>
        <u val="single"/>
        <sz val="10"/>
        <rFont val="Arial"/>
        <family val="2"/>
      </rPr>
      <t xml:space="preserve">             </t>
    </r>
  </si>
  <si>
    <t>Mirsada Šahat, šef računovodstva</t>
  </si>
  <si>
    <t>Senada Olević</t>
  </si>
  <si>
    <t>od 01.01.2014 do 30.06.2014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</si>
  <si>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>20</t>
    </r>
    <r>
      <rPr>
        <u val="single"/>
        <sz val="10"/>
        <rFont val="Arial"/>
        <family val="2"/>
      </rPr>
      <t xml:space="preserve">14  </t>
    </r>
    <r>
      <rPr>
        <sz val="10"/>
        <rFont val="Arial"/>
        <family val="2"/>
      </rPr>
      <t xml:space="preserve">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</si>
  <si>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01.01.2014.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30.06.2014.    </t>
    </r>
    <r>
      <rPr>
        <sz val="10"/>
        <rFont val="Arial"/>
        <family val="2"/>
      </rPr>
      <t xml:space="preserve"> godine</t>
    </r>
  </si>
  <si>
    <r>
      <t>za</t>
    </r>
    <r>
      <rPr>
        <b/>
        <u val="single"/>
        <sz val="10"/>
        <rFont val="Arial"/>
        <family val="2"/>
      </rPr>
      <t xml:space="preserve">     2014    </t>
    </r>
    <r>
      <rPr>
        <b/>
        <sz val="10"/>
        <rFont val="Arial"/>
        <family val="2"/>
      </rPr>
      <t>godinu, zaključno sa  30.06.2014.godine</t>
    </r>
    <r>
      <rPr>
        <b/>
        <u val="single"/>
        <sz val="10"/>
        <rFont val="Arial"/>
        <family val="2"/>
      </rPr>
      <t xml:space="preserve">     </t>
    </r>
  </si>
  <si>
    <t>Za period koji završava na dan 30.06.2014. godine</t>
  </si>
  <si>
    <t>U   Sarajevu, 24.07.2014.  godine</t>
  </si>
  <si>
    <t>Stanje   31.12.2013. prethodne godine</t>
  </si>
  <si>
    <r>
      <t xml:space="preserve">Stanje </t>
    </r>
    <r>
      <rPr>
        <b/>
        <u val="single"/>
        <sz val="9"/>
        <rFont val="Arial"/>
        <family val="2"/>
      </rPr>
      <t xml:space="preserve">  30.06.2014.   </t>
    </r>
    <r>
      <rPr>
        <b/>
        <sz val="9"/>
        <rFont val="Arial"/>
        <family val="2"/>
      </rPr>
      <t xml:space="preserve"> tekuće godine</t>
    </r>
  </si>
  <si>
    <t>NEMATERIJALNA IMOVINA (002+003)</t>
  </si>
  <si>
    <t>MATERIJALNA IMOVINA (005+006+007)</t>
  </si>
  <si>
    <t>013, 014, 015, 016, 017, 018, 019, klasa 3</t>
  </si>
  <si>
    <t xml:space="preserve"> Ostala materijalna imovina i zalihe</t>
  </si>
  <si>
    <t>ULAGANJA (009+010+011+014+032)</t>
  </si>
  <si>
    <t>Ulaganja u podružnice, pridružena društva i sudjelovanje u zajedničkim poduhvatima (012+013)</t>
  </si>
  <si>
    <t>Ostala finansijska ulaganja (015+018+023+028)</t>
  </si>
  <si>
    <t>Finansijska ulaganja koja se drže do dospjeća (016+017)</t>
  </si>
  <si>
    <t>Ulaganja raspoloživa za prodaju (019+020+021+022)</t>
  </si>
  <si>
    <t>Ulaganja po fer vrijednosti kroz račun dobiti i gubitka (024+025+026+027)</t>
  </si>
  <si>
    <t>Depoziti, zajmovi i potraživanja (029+030+031)</t>
  </si>
  <si>
    <t>UDIO REOSIGURANJA U TEHNIČKIM REZERVAMA (035+036+037+038+039+040+041)</t>
  </si>
  <si>
    <t>Rezerve za povrate premija ovisne i neovisne o rezultatu (bonusi i popusti), udio reoisiguranja</t>
  </si>
  <si>
    <t>Rezerva za izravnanje šteta (kolebanje šteta), udio reosiguranja</t>
  </si>
  <si>
    <t>POTRAŽIVANJA (045+048+049)</t>
  </si>
  <si>
    <t>Potraživanja iz neposrednih poslova osiguranja (046+047)</t>
  </si>
  <si>
    <t>122, 123, 124</t>
  </si>
  <si>
    <t>Ostala potraživanja (050+051+052)</t>
  </si>
  <si>
    <t>161, 162, 163</t>
  </si>
  <si>
    <t>grupe 14, 18, dio 16</t>
  </si>
  <si>
    <t>OSTALA IMOVINA (054+058+059)</t>
  </si>
  <si>
    <t>Novac u banci i blagajni (055+056+057)</t>
  </si>
  <si>
    <t>grupa 11</t>
  </si>
  <si>
    <t>Ostalo</t>
  </si>
  <si>
    <t>PLAČENI TROŠKOVI BUDUĆEG RAZDOBLJA I NEDOSPJELA NAPLATA PRIHODA (061+062+063)</t>
  </si>
  <si>
    <t>UKUPNO AKTIVA                                                            (A+B+C+D+E+F+G+H+I)</t>
  </si>
  <si>
    <t>KAPITAL I REZERVE (067+071+072+076+080+083)</t>
  </si>
  <si>
    <t>Upisani kapital (068+069+070)</t>
  </si>
  <si>
    <t>Revalorizacione rezerve (073+074+075)</t>
  </si>
  <si>
    <t>Rezerve (077+078+079)</t>
  </si>
  <si>
    <t>Prenesena (zadržana) dobit ili gubitak (081+082)</t>
  </si>
  <si>
    <t>Dobit ili gubitak tekućeg obračunskog perioda (084+085)</t>
  </si>
  <si>
    <t>TEHNIČKE REZERVE (088+089+090+091+092+093)</t>
  </si>
  <si>
    <t>Rezervacije šteta, bruto iznos</t>
  </si>
  <si>
    <t>9530, 9550</t>
  </si>
  <si>
    <t>Rezerva za izravnanje šteta (kolebanje šteta), bruto iznos</t>
  </si>
  <si>
    <t>Ostale osigurateljno-tehničke rezerve, bruto iznos</t>
  </si>
  <si>
    <t>OSTALE REZERVE (096+097)</t>
  </si>
  <si>
    <t>FINANSIJSKE OBAVEZE (102+103+104)</t>
  </si>
  <si>
    <t>OSTALE OBAVEZE (106+107+108+109+110)</t>
  </si>
  <si>
    <t>ODGOĐENO PLAĆANJE TROŠKOVA I PRIHODI BUDUĆEG PERIODA (112+113)</t>
  </si>
  <si>
    <t>290, 291, 292, 293, 299, 281, 282, 283, 284, 289</t>
  </si>
  <si>
    <t>UKUPNA PASIVA                                                                                       (A+B+C+D+E+F+G+H+I+J)</t>
  </si>
  <si>
    <r>
      <t xml:space="preserve">U </t>
    </r>
    <r>
      <rPr>
        <u val="single"/>
        <sz val="10"/>
        <rFont val="Arial"/>
        <family val="2"/>
      </rPr>
      <t xml:space="preserve">    Sarajevu            </t>
    </r>
  </si>
  <si>
    <r>
      <t>Dana  24 .07.2014.</t>
    </r>
    <r>
      <rPr>
        <u val="single"/>
        <sz val="10"/>
        <rFont val="Arial"/>
        <family val="2"/>
      </rPr>
      <t>godine</t>
    </r>
  </si>
  <si>
    <r>
      <t>Dana,  24.07.2014.</t>
    </r>
    <r>
      <rPr>
        <u val="single"/>
        <sz val="9"/>
        <rFont val="Arial"/>
        <family val="2"/>
      </rPr>
      <t>godine</t>
    </r>
  </si>
  <si>
    <r>
      <t>Dana  24.07.2014</t>
    </r>
    <r>
      <rPr>
        <u val="single"/>
        <sz val="10"/>
        <rFont val="Arial"/>
        <family val="2"/>
      </rPr>
      <t xml:space="preserve">.godine     </t>
    </r>
  </si>
  <si>
    <r>
      <t>Dana, 24.07.2014</t>
    </r>
    <r>
      <rPr>
        <u val="single"/>
        <sz val="10"/>
        <rFont val="Arial"/>
        <family val="2"/>
      </rPr>
      <t>.godine</t>
    </r>
  </si>
  <si>
    <t>1. Stanje na dan 31.12.2012.godine</t>
  </si>
  <si>
    <r>
      <t>4. Ponovno iskazano stanje na dan 31.12.2012,odnosno 01.01.20</t>
    </r>
    <r>
      <rPr>
        <b/>
        <u val="single"/>
        <sz val="10"/>
        <rFont val="Arial"/>
        <family val="2"/>
      </rPr>
      <t>13.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</si>
  <si>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</si>
  <si>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14.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</si>
  <si>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</si>
  <si>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20.03.2014. Sarajevo</t>
  </si>
  <si>
    <t>1. Odluka o usvajanju godišnjeg finansijskog izvještaja UNIQA Osiguranja d.d. Sarajevo s izvještajem vanjskog revizora, Nadzornog odbora i Odbora za reviziju za 2013. godinu                                             2.  Odluka o upotrebi i raspoređivanju dobiti UNIQA Osiguranja d.d. Sarajevo za 2013. godinu,                                 3. Glasanje o povjerenju članovima Nadzornog odbora,                        4. Razno.</t>
  </si>
  <si>
    <t>1. Odluka o usvajanju godišnjeg finansijskog izvještaja UNIQA Osiguranja d.d. Sarajevo s izvještajem vanjskog revizora, Nadzornog odbora i Odbora za reviziju za 2013. godinu,                                           2. Odluka o upotrebi i raspoređivanju dobiti UNIQA Osiguranja d.d. Sarajevo za 2013. godinu,                    3. Davanje povjerenja članovima Nadzornog odbora</t>
  </si>
  <si>
    <t>UNIQA Internationale Beteiligungs-Verwaltungs GmbH  99.8362%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</si>
</sst>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b/>
      <sz val="6.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medium"/>
      <top style="thin"/>
      <bottom style="dashed"/>
    </border>
    <border>
      <left style="medium"/>
      <right style="dashed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31" fillId="0" borderId="28" xfId="66" applyFont="1" applyBorder="1" applyAlignment="1">
      <alignment wrapText="1"/>
      <protection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49" fontId="28" fillId="24" borderId="32" xfId="63" applyNumberFormat="1" applyFont="1" applyFill="1" applyBorder="1" applyAlignment="1">
      <alignment horizontal="center" vertical="center" wrapText="1"/>
      <protection/>
    </xf>
    <xf numFmtId="0" fontId="1" fillId="0" borderId="32" xfId="0" applyFont="1" applyFill="1" applyBorder="1" applyAlignment="1">
      <alignment horizontal="center" vertical="center" wrapText="1"/>
    </xf>
    <xf numFmtId="0" fontId="31" fillId="0" borderId="32" xfId="66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28" xfId="0" applyFont="1" applyFill="1" applyBorder="1" applyAlignment="1">
      <alignment horizontal="left" vertical="center" wrapText="1"/>
    </xf>
    <xf numFmtId="49" fontId="28" fillId="24" borderId="33" xfId="63" applyNumberFormat="1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0" fillId="0" borderId="28" xfId="66" applyFont="1" applyBorder="1" applyAlignment="1">
      <alignment horizontal="left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16" fontId="1" fillId="0" borderId="34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4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6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/>
    </xf>
    <xf numFmtId="3" fontId="0" fillId="0" borderId="38" xfId="0" applyNumberFormat="1" applyFont="1" applyBorder="1" applyAlignment="1">
      <alignment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3" xfId="63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0" fontId="1" fillId="0" borderId="3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8" fillId="0" borderId="0" xfId="0" applyNumberFormat="1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3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/>
    </xf>
    <xf numFmtId="3" fontId="42" fillId="0" borderId="42" xfId="0" applyNumberFormat="1" applyFont="1" applyBorder="1" applyAlignment="1">
      <alignment vertical="center"/>
    </xf>
    <xf numFmtId="49" fontId="36" fillId="0" borderId="39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2" fillId="0" borderId="17" xfId="0" applyNumberFormat="1" applyFont="1" applyBorder="1" applyAlignment="1">
      <alignment horizontal="center" vertical="center"/>
    </xf>
    <xf numFmtId="3" fontId="42" fillId="0" borderId="43" xfId="0" applyNumberFormat="1" applyFont="1" applyBorder="1" applyAlignment="1">
      <alignment vertical="center"/>
    </xf>
    <xf numFmtId="49" fontId="42" fillId="0" borderId="44" xfId="0" applyNumberFormat="1" applyFont="1" applyBorder="1" applyAlignment="1">
      <alignment horizontal="center" vertical="center"/>
    </xf>
    <xf numFmtId="3" fontId="42" fillId="0" borderId="45" xfId="0" applyNumberFormat="1" applyFont="1" applyBorder="1" applyAlignment="1">
      <alignment vertical="center"/>
    </xf>
    <xf numFmtId="49" fontId="42" fillId="0" borderId="46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vertical="center"/>
    </xf>
    <xf numFmtId="49" fontId="42" fillId="0" borderId="48" xfId="0" applyNumberFormat="1" applyFont="1" applyBorder="1" applyAlignment="1">
      <alignment horizontal="center" vertical="center"/>
    </xf>
    <xf numFmtId="3" fontId="42" fillId="0" borderId="49" xfId="0" applyNumberFormat="1" applyFont="1" applyBorder="1" applyAlignment="1">
      <alignment vertical="center"/>
    </xf>
    <xf numFmtId="49" fontId="42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28" xfId="0" applyNumberFormat="1" applyFont="1" applyBorder="1" applyAlignment="1">
      <alignment horizontal="right" wrapText="1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50" xfId="64" applyFont="1" applyFill="1" applyBorder="1" applyAlignment="1">
      <alignment horizontal="center"/>
      <protection/>
    </xf>
    <xf numFmtId="0" fontId="2" fillId="0" borderId="51" xfId="0" applyFont="1" applyBorder="1" applyAlignment="1">
      <alignment horizontal="justify" vertical="top" wrapText="1"/>
    </xf>
    <xf numFmtId="0" fontId="2" fillId="0" borderId="52" xfId="64" applyFont="1" applyBorder="1" applyAlignment="1">
      <alignment horizontal="left" vertical="center"/>
      <protection/>
    </xf>
    <xf numFmtId="0" fontId="0" fillId="0" borderId="52" xfId="64" applyFont="1" applyBorder="1">
      <alignment/>
      <protection/>
    </xf>
    <xf numFmtId="0" fontId="0" fillId="0" borderId="52" xfId="64" applyFont="1" applyBorder="1" applyAlignment="1">
      <alignment horizontal="left" vertical="center"/>
      <protection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justify" vertical="top" wrapText="1"/>
    </xf>
    <xf numFmtId="0" fontId="2" fillId="0" borderId="52" xfId="0" applyFont="1" applyBorder="1" applyAlignment="1">
      <alignment vertical="top" wrapText="1"/>
    </xf>
    <xf numFmtId="0" fontId="2" fillId="0" borderId="52" xfId="0" applyFont="1" applyBorder="1" applyAlignment="1">
      <alignment horizontal="justify" vertical="top" wrapText="1"/>
    </xf>
    <xf numFmtId="0" fontId="0" fillId="0" borderId="53" xfId="0" applyFont="1" applyBorder="1" applyAlignment="1">
      <alignment horizontal="justify" vertical="top" wrapText="1"/>
    </xf>
    <xf numFmtId="0" fontId="0" fillId="0" borderId="54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55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55" xfId="64" applyFont="1" applyBorder="1">
      <alignment/>
      <protection/>
    </xf>
    <xf numFmtId="0" fontId="2" fillId="22" borderId="56" xfId="64" applyFont="1" applyFill="1" applyBorder="1" applyAlignment="1">
      <alignment horizontal="center"/>
      <protection/>
    </xf>
    <xf numFmtId="0" fontId="2" fillId="0" borderId="41" xfId="0" applyFont="1" applyBorder="1" applyAlignment="1">
      <alignment horizontal="justify" vertical="top" wrapText="1"/>
    </xf>
    <xf numFmtId="0" fontId="0" fillId="0" borderId="41" xfId="64" applyFont="1" applyBorder="1">
      <alignment/>
      <protection/>
    </xf>
    <xf numFmtId="0" fontId="2" fillId="0" borderId="41" xfId="64" applyFont="1" applyBorder="1" applyAlignment="1">
      <alignment horizontal="left" vertical="center"/>
      <protection/>
    </xf>
    <xf numFmtId="0" fontId="0" fillId="0" borderId="41" xfId="64" applyFont="1" applyBorder="1" applyAlignment="1">
      <alignment horizontal="left" vertical="center"/>
      <protection/>
    </xf>
    <xf numFmtId="0" fontId="0" fillId="0" borderId="41" xfId="64" applyFont="1" applyBorder="1" applyAlignment="1">
      <alignment horizontal="right"/>
      <protection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justify" vertical="top" wrapText="1"/>
    </xf>
    <xf numFmtId="0" fontId="2" fillId="0" borderId="41" xfId="0" applyFont="1" applyBorder="1" applyAlignment="1">
      <alignment vertical="top" wrapText="1"/>
    </xf>
    <xf numFmtId="0" fontId="2" fillId="0" borderId="0" xfId="64" applyFont="1" applyFill="1" applyAlignment="1">
      <alignment horizontal="right" wrapText="1"/>
      <protection/>
    </xf>
    <xf numFmtId="0" fontId="2" fillId="0" borderId="0" xfId="0" applyFont="1" applyAlignment="1">
      <alignment horizontal="right" wrapText="1"/>
    </xf>
    <xf numFmtId="0" fontId="2" fillId="22" borderId="50" xfId="64" applyFont="1" applyFill="1" applyBorder="1" applyAlignment="1">
      <alignment horizontal="center" wrapText="1"/>
      <protection/>
    </xf>
    <xf numFmtId="0" fontId="0" fillId="0" borderId="51" xfId="64" applyFont="1" applyBorder="1" applyAlignment="1">
      <alignment wrapText="1"/>
      <protection/>
    </xf>
    <xf numFmtId="0" fontId="0" fillId="0" borderId="52" xfId="64" applyFont="1" applyBorder="1" applyAlignment="1">
      <alignment wrapText="1"/>
      <protection/>
    </xf>
    <xf numFmtId="0" fontId="0" fillId="0" borderId="53" xfId="64" applyFont="1" applyBorder="1" applyAlignment="1">
      <alignment wrapText="1"/>
      <protection/>
    </xf>
    <xf numFmtId="0" fontId="0" fillId="0" borderId="54" xfId="64" applyFont="1" applyBorder="1" applyAlignment="1">
      <alignment wrapText="1"/>
      <protection/>
    </xf>
    <xf numFmtId="0" fontId="2" fillId="0" borderId="0" xfId="64" applyFont="1" applyAlignment="1">
      <alignment wrapText="1"/>
      <protection/>
    </xf>
    <xf numFmtId="0" fontId="0" fillId="0" borderId="55" xfId="64" applyFont="1" applyBorder="1" applyAlignment="1">
      <alignment wrapText="1"/>
      <protection/>
    </xf>
    <xf numFmtId="0" fontId="0" fillId="0" borderId="0" xfId="64" applyFont="1" applyAlignment="1">
      <alignment wrapText="1"/>
      <protection/>
    </xf>
    <xf numFmtId="0" fontId="18" fillId="0" borderId="53" xfId="57" applyBorder="1" applyAlignment="1" applyProtection="1">
      <alignment wrapText="1"/>
      <protection/>
    </xf>
    <xf numFmtId="0" fontId="18" fillId="0" borderId="52" xfId="57" applyBorder="1" applyAlignment="1" applyProtection="1">
      <alignment wrapText="1"/>
      <protection/>
    </xf>
    <xf numFmtId="0" fontId="32" fillId="0" borderId="53" xfId="64" applyFont="1" applyBorder="1" applyAlignment="1">
      <alignment wrapText="1"/>
      <protection/>
    </xf>
    <xf numFmtId="0" fontId="32" fillId="0" borderId="52" xfId="64" applyFont="1" applyBorder="1" applyAlignment="1">
      <alignment wrapText="1"/>
      <protection/>
    </xf>
    <xf numFmtId="0" fontId="0" fillId="0" borderId="52" xfId="64" applyFont="1" applyBorder="1" applyAlignment="1">
      <alignment horizontal="left" wrapText="1"/>
      <protection/>
    </xf>
    <xf numFmtId="0" fontId="2" fillId="0" borderId="0" xfId="0" applyFont="1" applyAlignment="1" quotePrefix="1">
      <alignment horizontal="left"/>
    </xf>
    <xf numFmtId="0" fontId="0" fillId="0" borderId="40" xfId="0" applyFont="1" applyBorder="1" applyAlignment="1">
      <alignment/>
    </xf>
    <xf numFmtId="0" fontId="4" fillId="0" borderId="11" xfId="0" applyFont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49" fontId="28" fillId="0" borderId="12" xfId="61" applyNumberFormat="1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right" vertical="center"/>
    </xf>
    <xf numFmtId="3" fontId="45" fillId="0" borderId="12" xfId="0" applyNumberFormat="1" applyFont="1" applyBorder="1" applyAlignment="1">
      <alignment horizontal="right" vertical="center"/>
    </xf>
    <xf numFmtId="49" fontId="28" fillId="0" borderId="12" xfId="61" applyNumberFormat="1" applyFont="1" applyBorder="1" applyAlignment="1">
      <alignment horizontal="center" vertical="center" shrinkToFit="1"/>
      <protection/>
    </xf>
    <xf numFmtId="3" fontId="0" fillId="0" borderId="12" xfId="0" applyNumberFormat="1" applyFont="1" applyBorder="1" applyAlignment="1">
      <alignment horizontal="right" vertical="center"/>
    </xf>
    <xf numFmtId="49" fontId="28" fillId="0" borderId="12" xfId="61" applyNumberFormat="1" applyFont="1" applyFill="1" applyBorder="1" applyAlignment="1">
      <alignment horizontal="center" vertical="center"/>
      <protection/>
    </xf>
    <xf numFmtId="49" fontId="46" fillId="0" borderId="12" xfId="61" applyNumberFormat="1" applyFont="1" applyBorder="1" applyAlignment="1">
      <alignment horizontal="center" vertical="center"/>
      <protection/>
    </xf>
    <xf numFmtId="49" fontId="28" fillId="0" borderId="26" xfId="61" applyNumberFormat="1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49" fontId="28" fillId="0" borderId="60" xfId="61" applyNumberFormat="1" applyFont="1" applyFill="1" applyBorder="1" applyAlignment="1">
      <alignment horizontal="center" vertical="center"/>
      <protection/>
    </xf>
    <xf numFmtId="0" fontId="1" fillId="0" borderId="61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9" fontId="28" fillId="0" borderId="66" xfId="61" applyNumberFormat="1" applyFont="1" applyFill="1" applyBorder="1" applyAlignment="1">
      <alignment horizontal="center" vertical="center"/>
      <protection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28" fillId="0" borderId="2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wrapText="1"/>
    </xf>
    <xf numFmtId="3" fontId="2" fillId="0" borderId="72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8" fillId="24" borderId="12" xfId="62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28" fillId="24" borderId="26" xfId="62" applyNumberFormat="1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0" fillId="0" borderId="72" xfId="0" applyNumberFormat="1" applyFont="1" applyBorder="1" applyAlignment="1">
      <alignment horizontal="right" vertical="center"/>
    </xf>
    <xf numFmtId="49" fontId="28" fillId="24" borderId="33" xfId="62" applyNumberFormat="1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right" vertical="center"/>
    </xf>
    <xf numFmtId="49" fontId="28" fillId="24" borderId="32" xfId="62" applyNumberFormat="1" applyFont="1" applyFill="1" applyBorder="1" applyAlignment="1">
      <alignment horizontal="center" vertical="center" wrapText="1"/>
      <protection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49" fontId="28" fillId="0" borderId="12" xfId="6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25" borderId="52" xfId="64" applyFont="1" applyFill="1" applyBorder="1" applyAlignment="1">
      <alignment wrapText="1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38" fillId="22" borderId="0" xfId="0" applyFont="1" applyFill="1" applyAlignment="1">
      <alignment horizontal="center" vertical="center" wrapText="1"/>
    </xf>
    <xf numFmtId="0" fontId="37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6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36" fillId="0" borderId="74" xfId="0" applyFont="1" applyBorder="1" applyAlignment="1">
      <alignment horizontal="left" vertical="center" wrapText="1"/>
    </xf>
    <xf numFmtId="0" fontId="42" fillId="0" borderId="76" xfId="0" applyFont="1" applyBorder="1" applyAlignment="1">
      <alignment vertical="center" wrapText="1"/>
    </xf>
    <xf numFmtId="0" fontId="0" fillId="0" borderId="41" xfId="0" applyFont="1" applyBorder="1" applyAlignment="1">
      <alignment wrapText="1"/>
    </xf>
    <xf numFmtId="0" fontId="42" fillId="0" borderId="77" xfId="0" applyFont="1" applyBorder="1" applyAlignment="1">
      <alignment vertical="center" wrapText="1"/>
    </xf>
    <xf numFmtId="0" fontId="0" fillId="0" borderId="56" xfId="0" applyFont="1" applyBorder="1" applyAlignment="1">
      <alignment wrapText="1"/>
    </xf>
    <xf numFmtId="0" fontId="42" fillId="0" borderId="78" xfId="0" applyFont="1" applyBorder="1" applyAlignment="1">
      <alignment horizontal="left" vertical="center" wrapText="1"/>
    </xf>
    <xf numFmtId="0" fontId="0" fillId="0" borderId="54" xfId="0" applyFont="1" applyBorder="1" applyAlignment="1">
      <alignment wrapText="1"/>
    </xf>
    <xf numFmtId="0" fontId="36" fillId="0" borderId="79" xfId="0" applyFont="1" applyBorder="1" applyAlignment="1">
      <alignment vertical="center" wrapText="1"/>
    </xf>
    <xf numFmtId="0" fontId="0" fillId="0" borderId="80" xfId="0" applyFont="1" applyBorder="1" applyAlignment="1">
      <alignment wrapText="1"/>
    </xf>
    <xf numFmtId="0" fontId="42" fillId="0" borderId="78" xfId="0" applyFont="1" applyBorder="1" applyAlignment="1">
      <alignment vertical="center" wrapText="1"/>
    </xf>
    <xf numFmtId="0" fontId="0" fillId="0" borderId="54" xfId="0" applyFont="1" applyBorder="1" applyAlignment="1">
      <alignment/>
    </xf>
    <xf numFmtId="0" fontId="42" fillId="0" borderId="81" xfId="0" applyFont="1" applyBorder="1" applyAlignment="1">
      <alignment vertical="center" wrapText="1"/>
    </xf>
    <xf numFmtId="0" fontId="0" fillId="0" borderId="82" xfId="0" applyFont="1" applyBorder="1" applyAlignment="1">
      <alignment wrapText="1"/>
    </xf>
    <xf numFmtId="0" fontId="42" fillId="0" borderId="76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left" vertical="center" wrapText="1"/>
    </xf>
    <xf numFmtId="0" fontId="41" fillId="0" borderId="74" xfId="0" applyFont="1" applyBorder="1" applyAlignment="1">
      <alignment horizontal="center" vertical="center" wrapText="1"/>
    </xf>
    <xf numFmtId="0" fontId="29" fillId="0" borderId="75" xfId="0" applyFont="1" applyBorder="1" applyAlignment="1">
      <alignment wrapText="1"/>
    </xf>
    <xf numFmtId="0" fontId="38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wrapText="1"/>
    </xf>
    <xf numFmtId="0" fontId="0" fillId="0" borderId="81" xfId="0" applyFont="1" applyBorder="1" applyAlignment="1">
      <alignment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3" fontId="38" fillId="0" borderId="41" xfId="0" applyNumberFormat="1" applyFont="1" applyBorder="1" applyAlignment="1">
      <alignment/>
    </xf>
    <xf numFmtId="0" fontId="2" fillId="0" borderId="41" xfId="0" applyFont="1" applyBorder="1" applyAlignment="1">
      <alignment wrapText="1"/>
    </xf>
    <xf numFmtId="3" fontId="38" fillId="0" borderId="89" xfId="0" applyNumberFormat="1" applyFont="1" applyBorder="1" applyAlignment="1">
      <alignment wrapText="1"/>
    </xf>
    <xf numFmtId="3" fontId="38" fillId="0" borderId="90" xfId="0" applyNumberFormat="1" applyFont="1" applyBorder="1" applyAlignment="1">
      <alignment wrapText="1"/>
    </xf>
    <xf numFmtId="3" fontId="38" fillId="0" borderId="44" xfId="0" applyNumberFormat="1" applyFont="1" applyBorder="1" applyAlignment="1">
      <alignment wrapText="1"/>
    </xf>
    <xf numFmtId="3" fontId="38" fillId="0" borderId="89" xfId="0" applyNumberFormat="1" applyFont="1" applyBorder="1" applyAlignment="1">
      <alignment/>
    </xf>
    <xf numFmtId="3" fontId="38" fillId="0" borderId="44" xfId="0" applyNumberFormat="1" applyFont="1" applyBorder="1" applyAlignment="1">
      <alignment/>
    </xf>
    <xf numFmtId="3" fontId="38" fillId="0" borderId="90" xfId="0" applyNumberFormat="1" applyFont="1" applyBorder="1" applyAlignment="1">
      <alignment/>
    </xf>
    <xf numFmtId="0" fontId="5" fillId="0" borderId="41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90" xfId="0" applyFont="1" applyBorder="1" applyAlignment="1">
      <alignment horizontal="center" wrapText="1"/>
    </xf>
    <xf numFmtId="0" fontId="5" fillId="0" borderId="89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90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17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niqa.ba" TargetMode="External" /><Relationship Id="rId2" Type="http://schemas.openxmlformats.org/officeDocument/2006/relationships/hyperlink" Target="http://www.uniqa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3">
      <selection activeCell="B25" sqref="B25"/>
    </sheetView>
  </sheetViews>
  <sheetFormatPr defaultColWidth="9.140625" defaultRowHeight="12.75"/>
  <cols>
    <col min="1" max="1" width="60.57421875" style="226" customWidth="1"/>
    <col min="2" max="2" width="45.57421875" style="248" customWidth="1"/>
    <col min="3" max="16384" width="9.140625" style="211" customWidth="1"/>
  </cols>
  <sheetData>
    <row r="1" spans="1:11" ht="12.75">
      <c r="A1" s="208" t="s">
        <v>534</v>
      </c>
      <c r="B1" s="239" t="s">
        <v>574</v>
      </c>
      <c r="C1" s="210"/>
      <c r="E1" s="210"/>
      <c r="F1" s="210"/>
      <c r="G1" s="212"/>
      <c r="I1" s="213"/>
      <c r="J1" s="213"/>
      <c r="K1" s="213"/>
    </row>
    <row r="2" spans="1:11" ht="12.75">
      <c r="A2" s="180" t="s">
        <v>642</v>
      </c>
      <c r="B2" s="240" t="s">
        <v>535</v>
      </c>
      <c r="C2" s="180"/>
      <c r="D2" s="180"/>
      <c r="E2" s="180"/>
      <c r="F2" s="214"/>
      <c r="G2" s="214"/>
      <c r="H2" s="214"/>
      <c r="I2" s="214"/>
      <c r="J2" s="214"/>
      <c r="K2" s="214"/>
    </row>
    <row r="3" spans="1:11" ht="13.5" thickBot="1">
      <c r="A3" s="215" t="s">
        <v>536</v>
      </c>
      <c r="B3" s="241" t="s">
        <v>537</v>
      </c>
      <c r="C3" s="214"/>
      <c r="D3" s="214"/>
      <c r="E3" s="214"/>
      <c r="F3" s="214"/>
      <c r="G3" s="214"/>
      <c r="H3" s="214"/>
      <c r="I3" s="214"/>
      <c r="J3" s="214"/>
      <c r="K3" s="214"/>
    </row>
    <row r="4" spans="1:2" ht="13.5" thickTop="1">
      <c r="A4" s="216" t="s">
        <v>538</v>
      </c>
      <c r="B4" s="242"/>
    </row>
    <row r="5" spans="1:2" ht="12.75">
      <c r="A5" s="217" t="s">
        <v>539</v>
      </c>
      <c r="B5" s="243"/>
    </row>
    <row r="6" spans="1:2" ht="25.5">
      <c r="A6" s="219" t="s">
        <v>540</v>
      </c>
      <c r="B6" s="243" t="s">
        <v>606</v>
      </c>
    </row>
    <row r="7" spans="1:2" ht="12.75">
      <c r="A7" s="218" t="s">
        <v>541</v>
      </c>
      <c r="B7" s="253" t="s">
        <v>607</v>
      </c>
    </row>
    <row r="8" spans="1:2" ht="12.75">
      <c r="A8" s="220" t="s">
        <v>542</v>
      </c>
      <c r="B8" s="243" t="s">
        <v>608</v>
      </c>
    </row>
    <row r="9" spans="1:2" ht="12.75">
      <c r="A9" s="218" t="s">
        <v>543</v>
      </c>
      <c r="B9" s="249" t="s">
        <v>609</v>
      </c>
    </row>
    <row r="10" spans="1:2" ht="12.75">
      <c r="A10" s="218" t="s">
        <v>544</v>
      </c>
      <c r="B10" s="250" t="s">
        <v>610</v>
      </c>
    </row>
    <row r="11" spans="1:2" ht="25.5">
      <c r="A11" s="221" t="s">
        <v>545</v>
      </c>
      <c r="B11" s="243" t="s">
        <v>615</v>
      </c>
    </row>
    <row r="12" spans="1:2" ht="15" customHeight="1">
      <c r="A12" s="221" t="s">
        <v>546</v>
      </c>
      <c r="B12" s="243">
        <v>208</v>
      </c>
    </row>
    <row r="13" spans="1:2" ht="17.25" customHeight="1">
      <c r="A13" s="221" t="s">
        <v>547</v>
      </c>
      <c r="B13" s="367">
        <v>33</v>
      </c>
    </row>
    <row r="14" spans="1:2" ht="25.5">
      <c r="A14" s="221" t="s">
        <v>548</v>
      </c>
      <c r="B14" s="243" t="s">
        <v>611</v>
      </c>
    </row>
    <row r="15" spans="1:2" ht="25.5">
      <c r="A15" s="221" t="s">
        <v>549</v>
      </c>
      <c r="B15" s="243"/>
    </row>
    <row r="16" spans="1:2" ht="38.25">
      <c r="A16" s="221" t="s">
        <v>550</v>
      </c>
      <c r="B16" s="243" t="s">
        <v>612</v>
      </c>
    </row>
    <row r="17" spans="1:2" ht="25.5">
      <c r="A17" s="222" t="s">
        <v>551</v>
      </c>
      <c r="B17" s="243"/>
    </row>
    <row r="18" spans="1:2" ht="76.5">
      <c r="A18" s="221" t="s">
        <v>552</v>
      </c>
      <c r="B18" s="243" t="s">
        <v>613</v>
      </c>
    </row>
    <row r="19" spans="1:2" ht="38.25">
      <c r="A19" s="221" t="s">
        <v>553</v>
      </c>
      <c r="B19" s="243" t="s">
        <v>614</v>
      </c>
    </row>
    <row r="20" spans="1:2" ht="51">
      <c r="A20" s="221" t="s">
        <v>554</v>
      </c>
      <c r="B20" s="243">
        <v>0</v>
      </c>
    </row>
    <row r="21" spans="1:2" ht="17.25" customHeight="1">
      <c r="A21" s="223" t="s">
        <v>555</v>
      </c>
      <c r="B21" s="243"/>
    </row>
    <row r="22" spans="1:2" ht="12.75">
      <c r="A22" s="224" t="s">
        <v>556</v>
      </c>
      <c r="B22" s="244">
        <v>6</v>
      </c>
    </row>
    <row r="23" spans="1:2" ht="25.5">
      <c r="A23" s="221" t="s">
        <v>557</v>
      </c>
      <c r="B23" s="243">
        <v>18310</v>
      </c>
    </row>
    <row r="24" spans="1:2" ht="27" customHeight="1">
      <c r="A24" s="221" t="s">
        <v>558</v>
      </c>
      <c r="B24" s="252" t="s">
        <v>706</v>
      </c>
    </row>
    <row r="25" spans="1:2" ht="25.5">
      <c r="A25" s="222" t="s">
        <v>559</v>
      </c>
      <c r="B25" s="244"/>
    </row>
    <row r="26" spans="1:2" ht="48">
      <c r="A26" s="224" t="s">
        <v>560</v>
      </c>
      <c r="B26" s="251" t="s">
        <v>616</v>
      </c>
    </row>
    <row r="27" spans="1:2" ht="25.5">
      <c r="A27" s="222" t="s">
        <v>561</v>
      </c>
      <c r="B27" s="243"/>
    </row>
    <row r="28" spans="1:2" ht="12.75">
      <c r="A28" s="224" t="s">
        <v>562</v>
      </c>
      <c r="B28" s="243" t="s">
        <v>703</v>
      </c>
    </row>
    <row r="29" spans="1:2" ht="102">
      <c r="A29" s="221" t="s">
        <v>563</v>
      </c>
      <c r="B29" s="243" t="s">
        <v>704</v>
      </c>
    </row>
    <row r="30" spans="1:2" ht="89.25">
      <c r="A30" s="221" t="s">
        <v>564</v>
      </c>
      <c r="B30" s="243" t="s">
        <v>705</v>
      </c>
    </row>
    <row r="31" spans="1:2" ht="12.75">
      <c r="A31" s="223" t="s">
        <v>565</v>
      </c>
      <c r="B31" s="243"/>
    </row>
    <row r="32" spans="1:2" ht="12.75">
      <c r="A32" s="221" t="s">
        <v>566</v>
      </c>
      <c r="B32" s="243">
        <v>0</v>
      </c>
    </row>
    <row r="33" spans="1:2" ht="38.25">
      <c r="A33" s="221" t="s">
        <v>567</v>
      </c>
      <c r="B33" s="243">
        <v>0</v>
      </c>
    </row>
    <row r="34" spans="1:2" ht="38.25">
      <c r="A34" s="221" t="s">
        <v>568</v>
      </c>
      <c r="B34" s="243">
        <v>0</v>
      </c>
    </row>
    <row r="35" spans="1:2" ht="26.25" customHeight="1">
      <c r="A35" s="221" t="s">
        <v>569</v>
      </c>
      <c r="B35" s="243"/>
    </row>
    <row r="36" spans="1:2" ht="38.25">
      <c r="A36" s="225" t="s">
        <v>570</v>
      </c>
      <c r="B36" s="245"/>
    </row>
    <row r="38" spans="1:2" ht="12.75">
      <c r="A38" s="227" t="s">
        <v>647</v>
      </c>
      <c r="B38" s="246" t="s">
        <v>572</v>
      </c>
    </row>
    <row r="39" spans="1:2" ht="12.75">
      <c r="A39" s="228"/>
      <c r="B39" s="247" t="s">
        <v>640</v>
      </c>
    </row>
    <row r="40" ht="12.75">
      <c r="B40" s="246" t="s">
        <v>573</v>
      </c>
    </row>
    <row r="41" ht="12.75">
      <c r="B41" s="247" t="s">
        <v>641</v>
      </c>
    </row>
  </sheetData>
  <sheetProtection/>
  <hyperlinks>
    <hyperlink ref="B9" r:id="rId1" display="info@uniqa.ba"/>
    <hyperlink ref="B10" r:id="rId2" display="www.uniqa.ba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B1">
      <selection activeCell="E17" sqref="E17"/>
    </sheetView>
  </sheetViews>
  <sheetFormatPr defaultColWidth="9.140625" defaultRowHeight="12.75"/>
  <cols>
    <col min="1" max="1" width="21.57421875" style="10" customWidth="1"/>
    <col min="2" max="2" width="5.421875" style="10" customWidth="1"/>
    <col min="3" max="3" width="51.00390625" style="10" customWidth="1"/>
    <col min="4" max="6" width="2.7109375" style="10" customWidth="1"/>
    <col min="7" max="7" width="32.7109375" style="10" customWidth="1"/>
    <col min="8" max="8" width="33.00390625" style="10" customWidth="1"/>
    <col min="9" max="9" width="2.421875" style="10" customWidth="1"/>
    <col min="10" max="10" width="3.28125" style="10" customWidth="1"/>
    <col min="11" max="16384" width="9.140625" style="10" customWidth="1"/>
  </cols>
  <sheetData>
    <row r="1" spans="1:9" ht="12.75">
      <c r="A1" s="176" t="s">
        <v>619</v>
      </c>
      <c r="B1" s="170"/>
      <c r="C1" s="170" t="s">
        <v>617</v>
      </c>
      <c r="D1" s="170"/>
      <c r="F1" s="170"/>
      <c r="G1" s="170"/>
      <c r="H1" s="171" t="s">
        <v>578</v>
      </c>
      <c r="I1" s="25"/>
    </row>
    <row r="2" spans="1:9" ht="12.75">
      <c r="A2" s="176" t="s">
        <v>618</v>
      </c>
      <c r="B2" s="170"/>
      <c r="C2" s="170" t="s">
        <v>628</v>
      </c>
      <c r="D2" s="170"/>
      <c r="F2" s="170"/>
      <c r="G2" s="170"/>
      <c r="H2" s="172"/>
      <c r="I2" s="25"/>
    </row>
    <row r="3" spans="1:9" ht="12.75">
      <c r="A3" s="176" t="s">
        <v>583</v>
      </c>
      <c r="B3" s="170"/>
      <c r="C3" s="170" t="s">
        <v>620</v>
      </c>
      <c r="D3" s="170"/>
      <c r="F3" s="170"/>
      <c r="G3" s="170"/>
      <c r="H3" s="173"/>
      <c r="I3" s="25"/>
    </row>
    <row r="4" spans="1:9" ht="12.75">
      <c r="A4" s="177" t="s">
        <v>584</v>
      </c>
      <c r="B4" s="170"/>
      <c r="C4" s="254" t="s">
        <v>621</v>
      </c>
      <c r="D4" s="170"/>
      <c r="E4" s="170"/>
      <c r="F4" s="170"/>
      <c r="G4" s="170"/>
      <c r="H4" s="174"/>
      <c r="I4" s="25"/>
    </row>
    <row r="5" spans="1:9" ht="12.75">
      <c r="A5" s="177" t="s">
        <v>585</v>
      </c>
      <c r="B5" s="170"/>
      <c r="C5" s="170" t="s">
        <v>622</v>
      </c>
      <c r="D5" s="170"/>
      <c r="E5" s="170"/>
      <c r="F5" s="170"/>
      <c r="G5" s="170"/>
      <c r="H5" s="173"/>
      <c r="I5" s="25"/>
    </row>
    <row r="6" spans="1:9" ht="12.75">
      <c r="A6" s="39"/>
      <c r="B6" s="170"/>
      <c r="C6" s="170"/>
      <c r="D6" s="170"/>
      <c r="E6" s="170"/>
      <c r="F6" s="170"/>
      <c r="G6" s="170"/>
      <c r="H6" s="174"/>
      <c r="I6" s="25"/>
    </row>
    <row r="7" spans="1:9" ht="12.75">
      <c r="A7" s="39"/>
      <c r="B7" s="170"/>
      <c r="C7" s="170"/>
      <c r="D7" s="170"/>
      <c r="E7" s="170"/>
      <c r="F7" s="170"/>
      <c r="G7" s="170"/>
      <c r="H7" s="173"/>
      <c r="I7" s="25"/>
    </row>
    <row r="8" spans="2:8" ht="12" customHeight="1">
      <c r="B8" s="170"/>
      <c r="C8" s="170"/>
      <c r="E8" s="170"/>
      <c r="F8" s="170"/>
      <c r="H8" s="146"/>
    </row>
    <row r="9" spans="1:8" ht="15">
      <c r="A9" s="373" t="s">
        <v>194</v>
      </c>
      <c r="B9" s="374"/>
      <c r="C9" s="374"/>
      <c r="D9" s="374"/>
      <c r="E9" s="374"/>
      <c r="F9" s="374"/>
      <c r="G9" s="374"/>
      <c r="H9" s="374"/>
    </row>
    <row r="10" spans="1:8" ht="12.75">
      <c r="A10" s="375" t="s">
        <v>643</v>
      </c>
      <c r="B10" s="376"/>
      <c r="C10" s="376"/>
      <c r="D10" s="376"/>
      <c r="E10" s="376"/>
      <c r="F10" s="376"/>
      <c r="G10" s="376"/>
      <c r="H10" s="376"/>
    </row>
    <row r="11" ht="9.75" customHeight="1" thickBot="1"/>
    <row r="12" spans="1:8" ht="13.5" customHeight="1" thickBot="1">
      <c r="A12" s="4" t="s">
        <v>193</v>
      </c>
      <c r="B12" s="368" t="s">
        <v>1</v>
      </c>
      <c r="C12" s="369"/>
      <c r="D12" s="371" t="s">
        <v>0</v>
      </c>
      <c r="E12" s="372"/>
      <c r="F12" s="369"/>
      <c r="G12" s="256" t="s">
        <v>648</v>
      </c>
      <c r="H12" s="257" t="s">
        <v>649</v>
      </c>
    </row>
    <row r="13" spans="1:8" ht="13.5" thickBot="1">
      <c r="A13" s="5">
        <v>1</v>
      </c>
      <c r="B13" s="370">
        <v>2</v>
      </c>
      <c r="C13" s="369"/>
      <c r="D13" s="258"/>
      <c r="E13" s="259">
        <v>3</v>
      </c>
      <c r="F13" s="260"/>
      <c r="G13" s="5">
        <v>4</v>
      </c>
      <c r="H13" s="5">
        <v>5</v>
      </c>
    </row>
    <row r="14" spans="1:8" ht="12.75">
      <c r="A14" s="11"/>
      <c r="B14" s="12"/>
      <c r="C14" s="261" t="s">
        <v>2</v>
      </c>
      <c r="D14" s="13"/>
      <c r="E14" s="14"/>
      <c r="F14" s="15"/>
      <c r="G14" s="262"/>
      <c r="H14" s="263"/>
    </row>
    <row r="15" spans="1:8" ht="12.75">
      <c r="A15" s="6"/>
      <c r="B15" s="264" t="s">
        <v>185</v>
      </c>
      <c r="C15" s="265" t="s">
        <v>650</v>
      </c>
      <c r="D15" s="266">
        <v>0</v>
      </c>
      <c r="E15" s="267">
        <v>0</v>
      </c>
      <c r="F15" s="268">
        <v>1</v>
      </c>
      <c r="G15" s="269">
        <f>G16+G17</f>
        <v>1943798</v>
      </c>
      <c r="H15" s="270">
        <f>H16+H17</f>
        <v>1831960</v>
      </c>
    </row>
    <row r="16" spans="1:8" ht="12.75">
      <c r="A16" s="271" t="s">
        <v>114</v>
      </c>
      <c r="B16" s="272" t="s">
        <v>5</v>
      </c>
      <c r="C16" s="273" t="s">
        <v>7</v>
      </c>
      <c r="D16" s="274">
        <v>0</v>
      </c>
      <c r="E16" s="275">
        <v>0</v>
      </c>
      <c r="F16" s="276">
        <v>2</v>
      </c>
      <c r="G16" s="277"/>
      <c r="H16" s="278"/>
    </row>
    <row r="17" spans="1:8" ht="12.75">
      <c r="A17" s="279" t="s">
        <v>140</v>
      </c>
      <c r="B17" s="272" t="s">
        <v>6</v>
      </c>
      <c r="C17" s="273" t="s">
        <v>8</v>
      </c>
      <c r="D17" s="274">
        <v>0</v>
      </c>
      <c r="E17" s="275">
        <v>0</v>
      </c>
      <c r="F17" s="276">
        <v>3</v>
      </c>
      <c r="G17" s="277">
        <v>1943798</v>
      </c>
      <c r="H17" s="280">
        <v>1831960</v>
      </c>
    </row>
    <row r="18" spans="1:8" ht="12.75">
      <c r="A18" s="9"/>
      <c r="B18" s="264" t="s">
        <v>4</v>
      </c>
      <c r="C18" s="265" t="s">
        <v>651</v>
      </c>
      <c r="D18" s="266">
        <v>0</v>
      </c>
      <c r="E18" s="267">
        <v>0</v>
      </c>
      <c r="F18" s="268">
        <v>4</v>
      </c>
      <c r="G18" s="269">
        <f>G19+G20</f>
        <v>2633232</v>
      </c>
      <c r="H18" s="270">
        <f>H19+H20</f>
        <v>2604219</v>
      </c>
    </row>
    <row r="19" spans="1:8" ht="22.5">
      <c r="A19" s="281" t="s">
        <v>141</v>
      </c>
      <c r="B19" s="272" t="s">
        <v>5</v>
      </c>
      <c r="C19" s="273" t="s">
        <v>12</v>
      </c>
      <c r="D19" s="274">
        <v>0</v>
      </c>
      <c r="E19" s="275">
        <v>0</v>
      </c>
      <c r="F19" s="276">
        <v>5</v>
      </c>
      <c r="G19" s="277">
        <v>1722289</v>
      </c>
      <c r="H19" s="280">
        <v>1710065</v>
      </c>
    </row>
    <row r="20" spans="1:8" ht="12.75">
      <c r="A20" s="281" t="s">
        <v>115</v>
      </c>
      <c r="B20" s="272" t="s">
        <v>6</v>
      </c>
      <c r="C20" s="273" t="s">
        <v>11</v>
      </c>
      <c r="D20" s="274">
        <v>0</v>
      </c>
      <c r="E20" s="275">
        <v>0</v>
      </c>
      <c r="F20" s="276">
        <v>6</v>
      </c>
      <c r="G20" s="277">
        <v>910943</v>
      </c>
      <c r="H20" s="280">
        <v>894154</v>
      </c>
    </row>
    <row r="21" spans="1:8" ht="12.75">
      <c r="A21" s="279" t="s">
        <v>652</v>
      </c>
      <c r="B21" s="272" t="s">
        <v>10</v>
      </c>
      <c r="C21" s="273" t="s">
        <v>653</v>
      </c>
      <c r="D21" s="274">
        <v>0</v>
      </c>
      <c r="E21" s="275">
        <v>0</v>
      </c>
      <c r="F21" s="276">
        <v>7</v>
      </c>
      <c r="G21" s="277">
        <v>0</v>
      </c>
      <c r="H21" s="280"/>
    </row>
    <row r="22" spans="1:8" ht="12.75">
      <c r="A22" s="9"/>
      <c r="B22" s="264" t="s">
        <v>9</v>
      </c>
      <c r="C22" s="265" t="s">
        <v>654</v>
      </c>
      <c r="D22" s="266">
        <v>0</v>
      </c>
      <c r="E22" s="267">
        <v>0</v>
      </c>
      <c r="F22" s="268">
        <v>8</v>
      </c>
      <c r="G22" s="269">
        <f>G24+G25+G28</f>
        <v>94876392</v>
      </c>
      <c r="H22" s="270">
        <f>H24+H25+H28</f>
        <v>100079277</v>
      </c>
    </row>
    <row r="23" spans="1:8" ht="26.25" customHeight="1">
      <c r="A23" s="282" t="s">
        <v>142</v>
      </c>
      <c r="B23" s="264" t="s">
        <v>14</v>
      </c>
      <c r="C23" s="265" t="s">
        <v>13</v>
      </c>
      <c r="D23" s="274">
        <v>0</v>
      </c>
      <c r="E23" s="275">
        <v>0</v>
      </c>
      <c r="F23" s="276">
        <v>9</v>
      </c>
      <c r="G23" s="269"/>
      <c r="H23" s="270"/>
    </row>
    <row r="24" spans="1:8" ht="24" customHeight="1">
      <c r="A24" s="282" t="s">
        <v>189</v>
      </c>
      <c r="B24" s="264"/>
      <c r="C24" s="265" t="s">
        <v>188</v>
      </c>
      <c r="D24" s="274">
        <v>0</v>
      </c>
      <c r="E24" s="275">
        <v>1</v>
      </c>
      <c r="F24" s="276">
        <v>0</v>
      </c>
      <c r="G24" s="269">
        <v>19500</v>
      </c>
      <c r="H24" s="280">
        <v>19500</v>
      </c>
    </row>
    <row r="25" spans="1:8" ht="26.25" customHeight="1">
      <c r="A25" s="6"/>
      <c r="B25" s="264" t="s">
        <v>15</v>
      </c>
      <c r="C25" s="265" t="s">
        <v>655</v>
      </c>
      <c r="D25" s="274">
        <v>0</v>
      </c>
      <c r="E25" s="275">
        <v>1</v>
      </c>
      <c r="F25" s="276">
        <v>1</v>
      </c>
      <c r="G25" s="269">
        <f>G26+G27</f>
        <v>6000</v>
      </c>
      <c r="H25" s="270">
        <f>H26+H27</f>
        <v>6000</v>
      </c>
    </row>
    <row r="26" spans="1:8" ht="14.25" customHeight="1">
      <c r="A26" s="271" t="s">
        <v>116</v>
      </c>
      <c r="B26" s="272" t="s">
        <v>5</v>
      </c>
      <c r="C26" s="273" t="s">
        <v>33</v>
      </c>
      <c r="D26" s="274">
        <v>0</v>
      </c>
      <c r="E26" s="275">
        <v>1</v>
      </c>
      <c r="F26" s="276">
        <v>2</v>
      </c>
      <c r="G26" s="277"/>
      <c r="H26" s="280"/>
    </row>
    <row r="27" spans="1:8" ht="12.75">
      <c r="A27" s="271" t="s">
        <v>143</v>
      </c>
      <c r="B27" s="272" t="s">
        <v>6</v>
      </c>
      <c r="C27" s="273" t="s">
        <v>34</v>
      </c>
      <c r="D27" s="274">
        <v>0</v>
      </c>
      <c r="E27" s="275">
        <v>1</v>
      </c>
      <c r="F27" s="276">
        <v>3</v>
      </c>
      <c r="G27" s="277">
        <v>6000</v>
      </c>
      <c r="H27" s="280">
        <v>6000</v>
      </c>
    </row>
    <row r="28" spans="1:8" ht="12" customHeight="1">
      <c r="A28" s="9"/>
      <c r="B28" s="264" t="s">
        <v>16</v>
      </c>
      <c r="C28" s="265" t="s">
        <v>656</v>
      </c>
      <c r="D28" s="266">
        <v>0</v>
      </c>
      <c r="E28" s="267">
        <v>1</v>
      </c>
      <c r="F28" s="268">
        <v>4</v>
      </c>
      <c r="G28" s="269">
        <f>G29+G32+G37+G42</f>
        <v>94850892</v>
      </c>
      <c r="H28" s="270">
        <f>H29+H32+H37+H42</f>
        <v>100053777</v>
      </c>
    </row>
    <row r="29" spans="1:8" ht="12.75">
      <c r="A29" s="9"/>
      <c r="B29" s="264" t="s">
        <v>5</v>
      </c>
      <c r="C29" s="265" t="s">
        <v>657</v>
      </c>
      <c r="D29" s="266">
        <v>0</v>
      </c>
      <c r="E29" s="267">
        <v>1</v>
      </c>
      <c r="F29" s="268">
        <v>5</v>
      </c>
      <c r="G29" s="269">
        <f>G30+G31</f>
        <v>13799816</v>
      </c>
      <c r="H29" s="270">
        <f>H30+H31</f>
        <v>21539534</v>
      </c>
    </row>
    <row r="30" spans="1:8" ht="26.25" customHeight="1">
      <c r="A30" s="271" t="s">
        <v>158</v>
      </c>
      <c r="B30" s="272" t="s">
        <v>17</v>
      </c>
      <c r="C30" s="273" t="s">
        <v>35</v>
      </c>
      <c r="D30" s="274">
        <v>0</v>
      </c>
      <c r="E30" s="275">
        <v>1</v>
      </c>
      <c r="F30" s="276">
        <v>6</v>
      </c>
      <c r="G30" s="277">
        <v>13799816</v>
      </c>
      <c r="H30" s="280">
        <v>21539534</v>
      </c>
    </row>
    <row r="31" spans="1:8" ht="12.75">
      <c r="A31" s="271" t="s">
        <v>159</v>
      </c>
      <c r="B31" s="272" t="s">
        <v>18</v>
      </c>
      <c r="C31" s="273" t="s">
        <v>36</v>
      </c>
      <c r="D31" s="274">
        <v>0</v>
      </c>
      <c r="E31" s="275">
        <v>1</v>
      </c>
      <c r="F31" s="276">
        <v>7</v>
      </c>
      <c r="G31" s="277"/>
      <c r="H31" s="280"/>
    </row>
    <row r="32" spans="1:8" ht="12.75">
      <c r="A32" s="9"/>
      <c r="B32" s="272" t="s">
        <v>6</v>
      </c>
      <c r="C32" s="265" t="s">
        <v>658</v>
      </c>
      <c r="D32" s="274">
        <v>0</v>
      </c>
      <c r="E32" s="275">
        <v>1</v>
      </c>
      <c r="F32" s="276">
        <v>8</v>
      </c>
      <c r="G32" s="269">
        <f>G33+G36</f>
        <v>2177915</v>
      </c>
      <c r="H32" s="270">
        <f>H33+H36</f>
        <v>3677915</v>
      </c>
    </row>
    <row r="33" spans="1:8" ht="12.75">
      <c r="A33" s="271" t="s">
        <v>160</v>
      </c>
      <c r="B33" s="272" t="s">
        <v>19</v>
      </c>
      <c r="C33" s="273" t="s">
        <v>37</v>
      </c>
      <c r="D33" s="274">
        <v>0</v>
      </c>
      <c r="E33" s="275">
        <v>1</v>
      </c>
      <c r="F33" s="276">
        <v>9</v>
      </c>
      <c r="G33" s="277">
        <v>100000</v>
      </c>
      <c r="H33" s="280">
        <v>100000</v>
      </c>
    </row>
    <row r="34" spans="1:8" ht="12.75">
      <c r="A34" s="271" t="s">
        <v>161</v>
      </c>
      <c r="B34" s="272" t="s">
        <v>20</v>
      </c>
      <c r="C34" s="273" t="s">
        <v>35</v>
      </c>
      <c r="D34" s="274">
        <v>0</v>
      </c>
      <c r="E34" s="275">
        <v>2</v>
      </c>
      <c r="F34" s="276">
        <v>0</v>
      </c>
      <c r="G34" s="277"/>
      <c r="H34" s="280"/>
    </row>
    <row r="35" spans="1:8" ht="12.75">
      <c r="A35" s="271" t="s">
        <v>162</v>
      </c>
      <c r="B35" s="272" t="s">
        <v>21</v>
      </c>
      <c r="C35" s="273" t="s">
        <v>38</v>
      </c>
      <c r="D35" s="274">
        <v>0</v>
      </c>
      <c r="E35" s="275">
        <v>2</v>
      </c>
      <c r="F35" s="276">
        <v>1</v>
      </c>
      <c r="G35" s="277"/>
      <c r="H35" s="280"/>
    </row>
    <row r="36" spans="1:8" ht="12.75">
      <c r="A36" s="271" t="s">
        <v>163</v>
      </c>
      <c r="B36" s="272" t="s">
        <v>22</v>
      </c>
      <c r="C36" s="273" t="s">
        <v>39</v>
      </c>
      <c r="D36" s="274">
        <v>0</v>
      </c>
      <c r="E36" s="275">
        <v>2</v>
      </c>
      <c r="F36" s="276">
        <v>2</v>
      </c>
      <c r="G36" s="277">
        <v>2077915</v>
      </c>
      <c r="H36" s="280">
        <v>3577915</v>
      </c>
    </row>
    <row r="37" spans="1:8" ht="22.5">
      <c r="A37" s="9"/>
      <c r="B37" s="272" t="s">
        <v>10</v>
      </c>
      <c r="C37" s="265" t="s">
        <v>659</v>
      </c>
      <c r="D37" s="274">
        <v>0</v>
      </c>
      <c r="E37" s="275">
        <v>2</v>
      </c>
      <c r="F37" s="276">
        <v>3</v>
      </c>
      <c r="G37" s="269">
        <f>G38</f>
        <v>12354</v>
      </c>
      <c r="H37" s="270">
        <f>H38</f>
        <v>13351</v>
      </c>
    </row>
    <row r="38" spans="1:8" ht="12.75">
      <c r="A38" s="271" t="s">
        <v>164</v>
      </c>
      <c r="B38" s="272" t="s">
        <v>23</v>
      </c>
      <c r="C38" s="273" t="s">
        <v>37</v>
      </c>
      <c r="D38" s="274">
        <v>0</v>
      </c>
      <c r="E38" s="275">
        <v>2</v>
      </c>
      <c r="F38" s="276">
        <v>4</v>
      </c>
      <c r="G38" s="277">
        <v>12354</v>
      </c>
      <c r="H38" s="280">
        <v>13351</v>
      </c>
    </row>
    <row r="39" spans="1:8" ht="12.75">
      <c r="A39" s="271" t="s">
        <v>165</v>
      </c>
      <c r="B39" s="272" t="s">
        <v>24</v>
      </c>
      <c r="C39" s="273" t="s">
        <v>35</v>
      </c>
      <c r="D39" s="274">
        <v>0</v>
      </c>
      <c r="E39" s="275">
        <v>2</v>
      </c>
      <c r="F39" s="276">
        <v>5</v>
      </c>
      <c r="G39" s="277"/>
      <c r="H39" s="280"/>
    </row>
    <row r="40" spans="1:8" ht="12.75">
      <c r="A40" s="271" t="s">
        <v>166</v>
      </c>
      <c r="B40" s="272" t="s">
        <v>25</v>
      </c>
      <c r="C40" s="273" t="s">
        <v>38</v>
      </c>
      <c r="D40" s="274">
        <v>0</v>
      </c>
      <c r="E40" s="275">
        <v>2</v>
      </c>
      <c r="F40" s="276">
        <v>6</v>
      </c>
      <c r="G40" s="277"/>
      <c r="H40" s="280"/>
    </row>
    <row r="41" spans="1:8" ht="13.5" thickBot="1">
      <c r="A41" s="283" t="s">
        <v>167</v>
      </c>
      <c r="B41" s="284" t="s">
        <v>26</v>
      </c>
      <c r="C41" s="285" t="s">
        <v>40</v>
      </c>
      <c r="D41" s="286">
        <v>0</v>
      </c>
      <c r="E41" s="287">
        <v>2</v>
      </c>
      <c r="F41" s="288">
        <v>7</v>
      </c>
      <c r="G41" s="289"/>
      <c r="H41" s="290"/>
    </row>
    <row r="42" spans="1:10" ht="12.75">
      <c r="A42" s="19"/>
      <c r="B42" s="291" t="s">
        <v>27</v>
      </c>
      <c r="C42" s="292" t="s">
        <v>660</v>
      </c>
      <c r="D42" s="293">
        <v>0</v>
      </c>
      <c r="E42" s="294">
        <v>2</v>
      </c>
      <c r="F42" s="295">
        <v>8</v>
      </c>
      <c r="G42" s="296">
        <f>G43+G44+G45</f>
        <v>78860807</v>
      </c>
      <c r="H42" s="297">
        <f>H43+H44+H45</f>
        <v>74822977</v>
      </c>
      <c r="J42" s="10" t="s">
        <v>5</v>
      </c>
    </row>
    <row r="43" spans="1:8" ht="12.75">
      <c r="A43" s="271" t="s">
        <v>153</v>
      </c>
      <c r="B43" s="272" t="s">
        <v>28</v>
      </c>
      <c r="C43" s="273" t="s">
        <v>41</v>
      </c>
      <c r="D43" s="274">
        <v>0</v>
      </c>
      <c r="E43" s="275">
        <v>2</v>
      </c>
      <c r="F43" s="276">
        <v>9</v>
      </c>
      <c r="G43" s="277">
        <v>77687278</v>
      </c>
      <c r="H43" s="280">
        <v>73587277</v>
      </c>
    </row>
    <row r="44" spans="1:8" ht="12.75">
      <c r="A44" s="279" t="s">
        <v>154</v>
      </c>
      <c r="B44" s="272" t="s">
        <v>29</v>
      </c>
      <c r="C44" s="273" t="s">
        <v>42</v>
      </c>
      <c r="D44" s="274">
        <v>0</v>
      </c>
      <c r="E44" s="275">
        <v>3</v>
      </c>
      <c r="F44" s="276">
        <v>0</v>
      </c>
      <c r="G44" s="277">
        <v>643463</v>
      </c>
      <c r="H44" s="280">
        <v>722838</v>
      </c>
    </row>
    <row r="45" spans="1:8" ht="12.75">
      <c r="A45" s="279" t="s">
        <v>168</v>
      </c>
      <c r="B45" s="272" t="s">
        <v>30</v>
      </c>
      <c r="C45" s="273" t="s">
        <v>43</v>
      </c>
      <c r="D45" s="274">
        <v>0</v>
      </c>
      <c r="E45" s="275">
        <v>3</v>
      </c>
      <c r="F45" s="276">
        <v>1</v>
      </c>
      <c r="G45" s="277">
        <v>530066</v>
      </c>
      <c r="H45" s="280">
        <v>512862</v>
      </c>
    </row>
    <row r="46" spans="1:8" ht="22.5">
      <c r="A46" s="298" t="s">
        <v>117</v>
      </c>
      <c r="B46" s="299" t="s">
        <v>31</v>
      </c>
      <c r="C46" s="300" t="s">
        <v>32</v>
      </c>
      <c r="D46" s="301">
        <v>0</v>
      </c>
      <c r="E46" s="302">
        <v>3</v>
      </c>
      <c r="F46" s="303">
        <v>2</v>
      </c>
      <c r="G46" s="304"/>
      <c r="H46" s="305"/>
    </row>
    <row r="47" spans="1:8" ht="24" customHeight="1">
      <c r="A47" s="306" t="s">
        <v>155</v>
      </c>
      <c r="B47" s="307" t="s">
        <v>44</v>
      </c>
      <c r="C47" s="308" t="s">
        <v>45</v>
      </c>
      <c r="D47" s="309">
        <v>0</v>
      </c>
      <c r="E47" s="310">
        <v>3</v>
      </c>
      <c r="F47" s="311">
        <v>3</v>
      </c>
      <c r="G47" s="269"/>
      <c r="H47" s="270"/>
    </row>
    <row r="48" spans="1:8" ht="22.5">
      <c r="A48" s="9"/>
      <c r="B48" s="264" t="s">
        <v>46</v>
      </c>
      <c r="C48" s="265" t="s">
        <v>661</v>
      </c>
      <c r="D48" s="274">
        <v>0</v>
      </c>
      <c r="E48" s="275">
        <v>3</v>
      </c>
      <c r="F48" s="276">
        <v>4</v>
      </c>
      <c r="G48" s="269">
        <f>G49+G50+G51</f>
        <v>7497184</v>
      </c>
      <c r="H48" s="270">
        <f>H49+H50+H51</f>
        <v>10575817</v>
      </c>
    </row>
    <row r="49" spans="1:8" ht="12.75">
      <c r="A49" s="271" t="s">
        <v>144</v>
      </c>
      <c r="B49" s="312" t="s">
        <v>5</v>
      </c>
      <c r="C49" s="313" t="s">
        <v>48</v>
      </c>
      <c r="D49" s="274">
        <v>0</v>
      </c>
      <c r="E49" s="275">
        <v>3</v>
      </c>
      <c r="F49" s="276">
        <v>5</v>
      </c>
      <c r="G49" s="277">
        <v>2319059</v>
      </c>
      <c r="H49" s="280">
        <v>2751178</v>
      </c>
    </row>
    <row r="50" spans="1:8" ht="12.75">
      <c r="A50" s="271" t="s">
        <v>145</v>
      </c>
      <c r="B50" s="312" t="s">
        <v>6</v>
      </c>
      <c r="C50" s="313" t="s">
        <v>49</v>
      </c>
      <c r="D50" s="274">
        <v>0</v>
      </c>
      <c r="E50" s="275">
        <v>3</v>
      </c>
      <c r="F50" s="276">
        <v>6</v>
      </c>
      <c r="G50" s="277">
        <v>392458</v>
      </c>
      <c r="H50" s="280">
        <v>472684</v>
      </c>
    </row>
    <row r="51" spans="1:8" ht="12.75">
      <c r="A51" s="271" t="s">
        <v>146</v>
      </c>
      <c r="B51" s="312" t="s">
        <v>10</v>
      </c>
      <c r="C51" s="313" t="s">
        <v>50</v>
      </c>
      <c r="D51" s="274">
        <v>0</v>
      </c>
      <c r="E51" s="275">
        <v>3</v>
      </c>
      <c r="F51" s="276">
        <v>7</v>
      </c>
      <c r="G51" s="277">
        <v>4785667</v>
      </c>
      <c r="H51" s="280">
        <v>7351955</v>
      </c>
    </row>
    <row r="52" spans="1:8" ht="22.5">
      <c r="A52" s="271" t="s">
        <v>147</v>
      </c>
      <c r="B52" s="312" t="s">
        <v>27</v>
      </c>
      <c r="C52" s="3" t="s">
        <v>662</v>
      </c>
      <c r="D52" s="274">
        <v>0</v>
      </c>
      <c r="E52" s="275">
        <v>3</v>
      </c>
      <c r="F52" s="276">
        <v>8</v>
      </c>
      <c r="G52" s="277"/>
      <c r="H52" s="280"/>
    </row>
    <row r="53" spans="1:8" ht="24.75" customHeight="1">
      <c r="A53" s="271" t="s">
        <v>148</v>
      </c>
      <c r="B53" s="312" t="s">
        <v>51</v>
      </c>
      <c r="C53" s="313" t="s">
        <v>663</v>
      </c>
      <c r="D53" s="274">
        <v>0</v>
      </c>
      <c r="E53" s="275">
        <v>3</v>
      </c>
      <c r="F53" s="276">
        <v>9</v>
      </c>
      <c r="G53" s="277"/>
      <c r="H53" s="280"/>
    </row>
    <row r="54" spans="1:8" ht="12.75">
      <c r="A54" s="271" t="s">
        <v>169</v>
      </c>
      <c r="B54" s="312" t="s">
        <v>52</v>
      </c>
      <c r="C54" s="3" t="s">
        <v>53</v>
      </c>
      <c r="D54" s="274">
        <v>0</v>
      </c>
      <c r="E54" s="275">
        <v>4</v>
      </c>
      <c r="F54" s="276">
        <v>0</v>
      </c>
      <c r="G54" s="277"/>
      <c r="H54" s="280"/>
    </row>
    <row r="55" spans="1:8" ht="22.5">
      <c r="A55" s="271" t="s">
        <v>170</v>
      </c>
      <c r="B55" s="312" t="s">
        <v>55</v>
      </c>
      <c r="C55" s="3" t="s">
        <v>54</v>
      </c>
      <c r="D55" s="274">
        <v>0</v>
      </c>
      <c r="E55" s="275">
        <v>4</v>
      </c>
      <c r="F55" s="276">
        <v>1</v>
      </c>
      <c r="G55" s="277"/>
      <c r="H55" s="280"/>
    </row>
    <row r="56" spans="1:8" ht="12.75">
      <c r="A56" s="9"/>
      <c r="B56" s="264" t="s">
        <v>47</v>
      </c>
      <c r="C56" s="2" t="s">
        <v>190</v>
      </c>
      <c r="D56" s="274">
        <v>0</v>
      </c>
      <c r="E56" s="275">
        <v>4</v>
      </c>
      <c r="F56" s="276">
        <v>2</v>
      </c>
      <c r="G56" s="269"/>
      <c r="H56" s="270"/>
    </row>
    <row r="57" spans="1:8" ht="12.75">
      <c r="A57" s="271" t="s">
        <v>118</v>
      </c>
      <c r="B57" s="312" t="s">
        <v>5</v>
      </c>
      <c r="C57" s="3" t="s">
        <v>56</v>
      </c>
      <c r="D57" s="274">
        <v>0</v>
      </c>
      <c r="E57" s="275">
        <v>4</v>
      </c>
      <c r="F57" s="276">
        <v>3</v>
      </c>
      <c r="G57" s="277"/>
      <c r="H57" s="280"/>
    </row>
    <row r="58" spans="1:8" ht="12.75">
      <c r="A58" s="9"/>
      <c r="B58" s="264" t="s">
        <v>101</v>
      </c>
      <c r="C58" s="314" t="s">
        <v>664</v>
      </c>
      <c r="D58" s="274">
        <v>0</v>
      </c>
      <c r="E58" s="275">
        <v>4</v>
      </c>
      <c r="F58" s="276">
        <v>4</v>
      </c>
      <c r="G58" s="269">
        <f>G59+G62+G63</f>
        <v>3678434</v>
      </c>
      <c r="H58" s="270">
        <f>H59+H62+H63</f>
        <v>4838583</v>
      </c>
    </row>
    <row r="59" spans="1:8" ht="12.75">
      <c r="A59" s="9"/>
      <c r="B59" s="315" t="s">
        <v>5</v>
      </c>
      <c r="C59" s="314" t="s">
        <v>665</v>
      </c>
      <c r="D59" s="274">
        <v>0</v>
      </c>
      <c r="E59" s="275">
        <v>4</v>
      </c>
      <c r="F59" s="276">
        <v>5</v>
      </c>
      <c r="G59" s="269">
        <f>G60</f>
        <v>2039085</v>
      </c>
      <c r="H59" s="270">
        <f>H60</f>
        <v>1373802</v>
      </c>
    </row>
    <row r="60" spans="1:8" ht="12.75">
      <c r="A60" s="271" t="s">
        <v>149</v>
      </c>
      <c r="B60" s="315" t="s">
        <v>17</v>
      </c>
      <c r="C60" s="313" t="s">
        <v>58</v>
      </c>
      <c r="D60" s="274">
        <v>0</v>
      </c>
      <c r="E60" s="275">
        <v>4</v>
      </c>
      <c r="F60" s="276">
        <v>6</v>
      </c>
      <c r="G60" s="277">
        <v>2039085</v>
      </c>
      <c r="H60" s="280">
        <v>1373802</v>
      </c>
    </row>
    <row r="61" spans="1:8" ht="12.75">
      <c r="A61" s="271" t="s">
        <v>149</v>
      </c>
      <c r="B61" s="315" t="s">
        <v>18</v>
      </c>
      <c r="C61" s="313" t="s">
        <v>59</v>
      </c>
      <c r="D61" s="274">
        <v>0</v>
      </c>
      <c r="E61" s="275">
        <v>4</v>
      </c>
      <c r="F61" s="276">
        <v>7</v>
      </c>
      <c r="G61" s="277"/>
      <c r="H61" s="280"/>
    </row>
    <row r="62" spans="1:8" ht="12.75">
      <c r="A62" s="271" t="s">
        <v>666</v>
      </c>
      <c r="B62" s="316" t="s">
        <v>6</v>
      </c>
      <c r="C62" s="314" t="s">
        <v>60</v>
      </c>
      <c r="D62" s="274">
        <v>0</v>
      </c>
      <c r="E62" s="275">
        <v>4</v>
      </c>
      <c r="F62" s="276">
        <v>8</v>
      </c>
      <c r="G62" s="269">
        <v>24435</v>
      </c>
      <c r="H62" s="270">
        <v>293414</v>
      </c>
    </row>
    <row r="63" spans="1:8" ht="12.75">
      <c r="A63" s="9"/>
      <c r="B63" s="316" t="s">
        <v>10</v>
      </c>
      <c r="C63" s="2" t="s">
        <v>667</v>
      </c>
      <c r="D63" s="274">
        <v>0</v>
      </c>
      <c r="E63" s="275">
        <v>4</v>
      </c>
      <c r="F63" s="276">
        <v>9</v>
      </c>
      <c r="G63" s="269">
        <f>G64+G65+G66</f>
        <v>1614914</v>
      </c>
      <c r="H63" s="270">
        <f>H64+H65+H66</f>
        <v>3171367</v>
      </c>
    </row>
    <row r="64" spans="1:8" ht="12.75">
      <c r="A64" s="279" t="s">
        <v>150</v>
      </c>
      <c r="B64" s="316" t="s">
        <v>23</v>
      </c>
      <c r="C64" s="3" t="s">
        <v>62</v>
      </c>
      <c r="D64" s="274">
        <v>0</v>
      </c>
      <c r="E64" s="275">
        <v>5</v>
      </c>
      <c r="F64" s="276">
        <v>0</v>
      </c>
      <c r="G64" s="277">
        <v>85328</v>
      </c>
      <c r="H64" s="280">
        <v>910640</v>
      </c>
    </row>
    <row r="65" spans="1:8" ht="12.75">
      <c r="A65" s="271" t="s">
        <v>668</v>
      </c>
      <c r="B65" s="316" t="s">
        <v>24</v>
      </c>
      <c r="C65" s="3" t="s">
        <v>63</v>
      </c>
      <c r="D65" s="274">
        <v>0</v>
      </c>
      <c r="E65" s="275">
        <v>5</v>
      </c>
      <c r="F65" s="276">
        <v>1</v>
      </c>
      <c r="G65" s="277">
        <v>963812</v>
      </c>
      <c r="H65" s="280">
        <v>1354541</v>
      </c>
    </row>
    <row r="66" spans="1:8" ht="12.75">
      <c r="A66" s="279" t="s">
        <v>669</v>
      </c>
      <c r="B66" s="316" t="s">
        <v>25</v>
      </c>
      <c r="C66" s="3" t="s">
        <v>61</v>
      </c>
      <c r="D66" s="274">
        <v>0</v>
      </c>
      <c r="E66" s="275">
        <v>5</v>
      </c>
      <c r="F66" s="276">
        <v>2</v>
      </c>
      <c r="G66" s="277">
        <v>565774</v>
      </c>
      <c r="H66" s="280">
        <v>906186</v>
      </c>
    </row>
    <row r="67" spans="1:8" ht="12.75">
      <c r="A67" s="9"/>
      <c r="B67" s="317" t="s">
        <v>186</v>
      </c>
      <c r="C67" s="314" t="s">
        <v>670</v>
      </c>
      <c r="D67" s="274">
        <v>0</v>
      </c>
      <c r="E67" s="275">
        <v>5</v>
      </c>
      <c r="F67" s="276">
        <v>3</v>
      </c>
      <c r="G67" s="269">
        <f>G68</f>
        <v>1549218</v>
      </c>
      <c r="H67" s="270">
        <f>H68</f>
        <v>3364731</v>
      </c>
    </row>
    <row r="68" spans="1:8" ht="12.75">
      <c r="A68" s="9"/>
      <c r="B68" s="316" t="s">
        <v>5</v>
      </c>
      <c r="C68" s="314" t="s">
        <v>671</v>
      </c>
      <c r="D68" s="274">
        <v>0</v>
      </c>
      <c r="E68" s="275">
        <v>5</v>
      </c>
      <c r="F68" s="276">
        <v>4</v>
      </c>
      <c r="G68" s="269">
        <f>G69+G71</f>
        <v>1549218</v>
      </c>
      <c r="H68" s="270">
        <f>H69+H71</f>
        <v>3364731</v>
      </c>
    </row>
    <row r="69" spans="1:8" ht="12.75">
      <c r="A69" s="271" t="s">
        <v>151</v>
      </c>
      <c r="B69" s="316" t="s">
        <v>17</v>
      </c>
      <c r="C69" s="3" t="s">
        <v>64</v>
      </c>
      <c r="D69" s="274">
        <v>0</v>
      </c>
      <c r="E69" s="275">
        <v>5</v>
      </c>
      <c r="F69" s="276">
        <v>5</v>
      </c>
      <c r="G69" s="277">
        <v>1545140</v>
      </c>
      <c r="H69" s="280">
        <v>3359576</v>
      </c>
    </row>
    <row r="70" spans="1:8" ht="12.75">
      <c r="A70" s="271" t="s">
        <v>119</v>
      </c>
      <c r="B70" s="316" t="s">
        <v>18</v>
      </c>
      <c r="C70" s="3" t="s">
        <v>65</v>
      </c>
      <c r="D70" s="274">
        <v>0</v>
      </c>
      <c r="E70" s="275">
        <v>5</v>
      </c>
      <c r="F70" s="276">
        <v>6</v>
      </c>
      <c r="G70" s="277"/>
      <c r="H70" s="280"/>
    </row>
    <row r="71" spans="1:8" ht="12.75">
      <c r="A71" s="279" t="s">
        <v>171</v>
      </c>
      <c r="B71" s="316" t="s">
        <v>68</v>
      </c>
      <c r="C71" s="3" t="s">
        <v>66</v>
      </c>
      <c r="D71" s="274">
        <v>0</v>
      </c>
      <c r="E71" s="275">
        <v>5</v>
      </c>
      <c r="F71" s="276">
        <v>7</v>
      </c>
      <c r="G71" s="277">
        <v>4078</v>
      </c>
      <c r="H71" s="280">
        <v>5155</v>
      </c>
    </row>
    <row r="72" spans="1:8" ht="22.5">
      <c r="A72" s="318" t="s">
        <v>172</v>
      </c>
      <c r="B72" s="317" t="s">
        <v>6</v>
      </c>
      <c r="C72" s="2" t="s">
        <v>67</v>
      </c>
      <c r="D72" s="274">
        <v>0</v>
      </c>
      <c r="E72" s="275">
        <v>5</v>
      </c>
      <c r="F72" s="276">
        <v>8</v>
      </c>
      <c r="G72" s="269"/>
      <c r="H72" s="270"/>
    </row>
    <row r="73" spans="1:8" ht="21" customHeight="1">
      <c r="A73" s="9" t="s">
        <v>672</v>
      </c>
      <c r="B73" s="317" t="s">
        <v>10</v>
      </c>
      <c r="C73" s="2" t="s">
        <v>673</v>
      </c>
      <c r="D73" s="274">
        <v>0</v>
      </c>
      <c r="E73" s="275">
        <v>5</v>
      </c>
      <c r="F73" s="276">
        <v>9</v>
      </c>
      <c r="G73" s="277"/>
      <c r="H73" s="280"/>
    </row>
    <row r="74" spans="1:8" ht="22.5">
      <c r="A74" s="318">
        <v>19</v>
      </c>
      <c r="B74" s="317" t="s">
        <v>187</v>
      </c>
      <c r="C74" s="2" t="s">
        <v>674</v>
      </c>
      <c r="D74" s="274">
        <v>0</v>
      </c>
      <c r="E74" s="275">
        <v>6</v>
      </c>
      <c r="F74" s="276">
        <v>0</v>
      </c>
      <c r="G74" s="269">
        <f>G75+G76+G77</f>
        <v>7388242</v>
      </c>
      <c r="H74" s="270">
        <f>H75+H76+H77</f>
        <v>8010583</v>
      </c>
    </row>
    <row r="75" spans="1:8" ht="12.75">
      <c r="A75" s="271" t="s">
        <v>173</v>
      </c>
      <c r="B75" s="316" t="s">
        <v>5</v>
      </c>
      <c r="C75" s="313" t="s">
        <v>70</v>
      </c>
      <c r="D75" s="274">
        <v>0</v>
      </c>
      <c r="E75" s="275">
        <v>6</v>
      </c>
      <c r="F75" s="276">
        <v>1</v>
      </c>
      <c r="G75" s="277">
        <v>4774197</v>
      </c>
      <c r="H75" s="280">
        <v>5044670</v>
      </c>
    </row>
    <row r="76" spans="1:8" ht="12.75">
      <c r="A76" s="271" t="s">
        <v>174</v>
      </c>
      <c r="B76" s="316" t="s">
        <v>6</v>
      </c>
      <c r="C76" s="313" t="s">
        <v>71</v>
      </c>
      <c r="D76" s="274">
        <v>0</v>
      </c>
      <c r="E76" s="275">
        <v>6</v>
      </c>
      <c r="F76" s="276">
        <v>2</v>
      </c>
      <c r="G76" s="277">
        <v>2415739</v>
      </c>
      <c r="H76" s="280">
        <v>2467669</v>
      </c>
    </row>
    <row r="77" spans="1:8" ht="12.75">
      <c r="A77" s="271" t="s">
        <v>175</v>
      </c>
      <c r="B77" s="316" t="s">
        <v>10</v>
      </c>
      <c r="C77" s="313" t="s">
        <v>72</v>
      </c>
      <c r="D77" s="274">
        <v>0</v>
      </c>
      <c r="E77" s="275">
        <v>6</v>
      </c>
      <c r="F77" s="276">
        <v>3</v>
      </c>
      <c r="G77" s="277">
        <v>198306</v>
      </c>
      <c r="H77" s="280">
        <v>498244</v>
      </c>
    </row>
    <row r="78" spans="1:8" ht="22.5">
      <c r="A78" s="9"/>
      <c r="B78" s="319" t="s">
        <v>69</v>
      </c>
      <c r="C78" s="320" t="s">
        <v>675</v>
      </c>
      <c r="D78" s="274">
        <v>0</v>
      </c>
      <c r="E78" s="275">
        <v>6</v>
      </c>
      <c r="F78" s="276">
        <v>4</v>
      </c>
      <c r="G78" s="269">
        <f>G15+G18+G22+G47+G48+G56+G58+G67+G74</f>
        <v>119566500</v>
      </c>
      <c r="H78" s="270">
        <f>H15+H18+H22+H47+H48+H56+H58+H67+H74</f>
        <v>131305170</v>
      </c>
    </row>
    <row r="79" spans="1:8" ht="13.5" thickBot="1">
      <c r="A79" s="321" t="s">
        <v>152</v>
      </c>
      <c r="B79" s="322" t="s">
        <v>73</v>
      </c>
      <c r="C79" s="323" t="s">
        <v>74</v>
      </c>
      <c r="D79" s="286">
        <v>0</v>
      </c>
      <c r="E79" s="287">
        <v>6</v>
      </c>
      <c r="F79" s="288">
        <v>5</v>
      </c>
      <c r="G79" s="324">
        <v>4649691</v>
      </c>
      <c r="H79" s="325">
        <v>4733301</v>
      </c>
    </row>
    <row r="80" spans="1:8" ht="12.75">
      <c r="A80" s="326"/>
      <c r="B80" s="327"/>
      <c r="C80" s="328"/>
      <c r="D80" s="329"/>
      <c r="E80" s="329"/>
      <c r="F80" s="329"/>
      <c r="G80" s="330"/>
      <c r="H80" s="330"/>
    </row>
    <row r="81" spans="1:10" ht="13.5" thickBot="1">
      <c r="A81" s="326"/>
      <c r="B81" s="327"/>
      <c r="C81" s="328"/>
      <c r="D81" s="329"/>
      <c r="E81" s="329"/>
      <c r="F81" s="329"/>
      <c r="G81" s="17"/>
      <c r="H81" s="17"/>
      <c r="J81" s="25" t="s">
        <v>6</v>
      </c>
    </row>
    <row r="82" spans="1:8" ht="13.5" thickBot="1">
      <c r="A82" s="4" t="s">
        <v>193</v>
      </c>
      <c r="B82" s="379" t="s">
        <v>1</v>
      </c>
      <c r="C82" s="378"/>
      <c r="D82" s="371" t="s">
        <v>0</v>
      </c>
      <c r="E82" s="372"/>
      <c r="F82" s="372"/>
      <c r="G82" s="256" t="s">
        <v>648</v>
      </c>
      <c r="H82" s="257"/>
    </row>
    <row r="83" spans="1:8" ht="13.5" customHeight="1" thickBot="1">
      <c r="A83" s="331">
        <v>3</v>
      </c>
      <c r="B83" s="377">
        <v>2</v>
      </c>
      <c r="C83" s="378"/>
      <c r="D83" s="258"/>
      <c r="E83" s="259">
        <v>1</v>
      </c>
      <c r="F83" s="259"/>
      <c r="G83" s="5">
        <v>5</v>
      </c>
      <c r="H83" s="5"/>
    </row>
    <row r="84" spans="1:8" ht="12.75">
      <c r="A84" s="19"/>
      <c r="B84" s="12"/>
      <c r="C84" s="261" t="s">
        <v>75</v>
      </c>
      <c r="D84" s="13"/>
      <c r="E84" s="14"/>
      <c r="F84" s="15"/>
      <c r="G84" s="332"/>
      <c r="H84" s="23"/>
    </row>
    <row r="85" spans="1:8" ht="12.75">
      <c r="A85" s="9"/>
      <c r="B85" s="317" t="s">
        <v>3</v>
      </c>
      <c r="C85" s="265" t="s">
        <v>676</v>
      </c>
      <c r="D85" s="272">
        <v>0</v>
      </c>
      <c r="E85" s="333">
        <v>6</v>
      </c>
      <c r="F85" s="334">
        <v>6</v>
      </c>
      <c r="G85" s="269">
        <f>G86+G95+G102</f>
        <v>13863862</v>
      </c>
      <c r="H85" s="270">
        <f>H86+H95+H102</f>
        <v>14570006</v>
      </c>
    </row>
    <row r="86" spans="1:8" ht="12.75">
      <c r="A86" s="9"/>
      <c r="B86" s="317" t="s">
        <v>5</v>
      </c>
      <c r="C86" s="2" t="s">
        <v>677</v>
      </c>
      <c r="D86" s="272">
        <v>0</v>
      </c>
      <c r="E86" s="333">
        <v>6</v>
      </c>
      <c r="F86" s="334">
        <v>7</v>
      </c>
      <c r="G86" s="269">
        <f>G87</f>
        <v>8001470</v>
      </c>
      <c r="H86" s="270">
        <f>H87</f>
        <v>8001470</v>
      </c>
    </row>
    <row r="87" spans="1:8" ht="12.75">
      <c r="A87" s="335" t="s">
        <v>120</v>
      </c>
      <c r="B87" s="315" t="s">
        <v>17</v>
      </c>
      <c r="C87" s="3" t="s">
        <v>76</v>
      </c>
      <c r="D87" s="272">
        <v>0</v>
      </c>
      <c r="E87" s="333">
        <v>6</v>
      </c>
      <c r="F87" s="334">
        <v>8</v>
      </c>
      <c r="G87" s="277">
        <v>8001470</v>
      </c>
      <c r="H87" s="280">
        <v>8001470</v>
      </c>
    </row>
    <row r="88" spans="1:8" ht="12.75">
      <c r="A88" s="335" t="s">
        <v>121</v>
      </c>
      <c r="B88" s="315" t="s">
        <v>18</v>
      </c>
      <c r="C88" s="3" t="s">
        <v>77</v>
      </c>
      <c r="D88" s="272">
        <v>0</v>
      </c>
      <c r="E88" s="333">
        <v>6</v>
      </c>
      <c r="F88" s="334">
        <v>9</v>
      </c>
      <c r="G88" s="277"/>
      <c r="H88" s="280"/>
    </row>
    <row r="89" spans="1:8" ht="12.75">
      <c r="A89" s="7">
        <v>904</v>
      </c>
      <c r="B89" s="316" t="s">
        <v>68</v>
      </c>
      <c r="C89" s="8" t="s">
        <v>183</v>
      </c>
      <c r="D89" s="312">
        <v>0</v>
      </c>
      <c r="E89" s="336">
        <v>7</v>
      </c>
      <c r="F89" s="337">
        <v>0</v>
      </c>
      <c r="G89" s="338"/>
      <c r="H89" s="339"/>
    </row>
    <row r="90" spans="1:8" s="20" customFormat="1" ht="12.75">
      <c r="A90" s="318" t="s">
        <v>122</v>
      </c>
      <c r="B90" s="340" t="s">
        <v>6</v>
      </c>
      <c r="C90" s="2" t="s">
        <v>78</v>
      </c>
      <c r="D90" s="272">
        <v>0</v>
      </c>
      <c r="E90" s="333">
        <v>7</v>
      </c>
      <c r="F90" s="334">
        <v>1</v>
      </c>
      <c r="G90" s="269"/>
      <c r="H90" s="270"/>
    </row>
    <row r="91" spans="1:8" ht="12.75">
      <c r="A91" s="9"/>
      <c r="B91" s="340" t="s">
        <v>10</v>
      </c>
      <c r="C91" s="265" t="s">
        <v>678</v>
      </c>
      <c r="D91" s="272">
        <v>0</v>
      </c>
      <c r="E91" s="333">
        <v>7</v>
      </c>
      <c r="F91" s="334">
        <v>2</v>
      </c>
      <c r="G91" s="269"/>
      <c r="H91" s="270"/>
    </row>
    <row r="92" spans="1:8" ht="12.75">
      <c r="A92" s="335" t="s">
        <v>123</v>
      </c>
      <c r="B92" s="315" t="s">
        <v>23</v>
      </c>
      <c r="C92" s="3" t="s">
        <v>79</v>
      </c>
      <c r="D92" s="272">
        <v>0</v>
      </c>
      <c r="E92" s="333">
        <v>7</v>
      </c>
      <c r="F92" s="334">
        <v>3</v>
      </c>
      <c r="G92" s="277"/>
      <c r="H92" s="280"/>
    </row>
    <row r="93" spans="1:8" ht="12.75">
      <c r="A93" s="335" t="s">
        <v>124</v>
      </c>
      <c r="B93" s="315" t="s">
        <v>24</v>
      </c>
      <c r="C93" s="3" t="s">
        <v>80</v>
      </c>
      <c r="D93" s="272">
        <v>0</v>
      </c>
      <c r="E93" s="333">
        <v>7</v>
      </c>
      <c r="F93" s="334">
        <v>4</v>
      </c>
      <c r="G93" s="277"/>
      <c r="H93" s="280"/>
    </row>
    <row r="94" spans="1:8" ht="12.75">
      <c r="A94" s="335" t="s">
        <v>125</v>
      </c>
      <c r="B94" s="315" t="s">
        <v>25</v>
      </c>
      <c r="C94" s="3" t="s">
        <v>81</v>
      </c>
      <c r="D94" s="272">
        <v>0</v>
      </c>
      <c r="E94" s="333">
        <v>7</v>
      </c>
      <c r="F94" s="334">
        <v>5</v>
      </c>
      <c r="G94" s="277"/>
      <c r="H94" s="280"/>
    </row>
    <row r="95" spans="1:8" ht="12.75">
      <c r="A95" s="9"/>
      <c r="B95" s="316" t="s">
        <v>27</v>
      </c>
      <c r="C95" s="265" t="s">
        <v>679</v>
      </c>
      <c r="D95" s="272">
        <v>0</v>
      </c>
      <c r="E95" s="333">
        <v>7</v>
      </c>
      <c r="F95" s="334">
        <v>6</v>
      </c>
      <c r="G95" s="269">
        <f>G96</f>
        <v>5312399</v>
      </c>
      <c r="H95" s="270">
        <f>H96</f>
        <v>5862393</v>
      </c>
    </row>
    <row r="96" spans="1:8" ht="12.75">
      <c r="A96" s="335" t="s">
        <v>126</v>
      </c>
      <c r="B96" s="315" t="s">
        <v>28</v>
      </c>
      <c r="C96" s="273" t="s">
        <v>84</v>
      </c>
      <c r="D96" s="272">
        <v>0</v>
      </c>
      <c r="E96" s="333">
        <v>7</v>
      </c>
      <c r="F96" s="334">
        <v>7</v>
      </c>
      <c r="G96" s="277">
        <v>5312399</v>
      </c>
      <c r="H96" s="280">
        <v>5862393</v>
      </c>
    </row>
    <row r="97" spans="1:8" ht="12.75">
      <c r="A97" s="335" t="s">
        <v>127</v>
      </c>
      <c r="B97" s="315" t="s">
        <v>29</v>
      </c>
      <c r="C97" s="273" t="s">
        <v>82</v>
      </c>
      <c r="D97" s="272">
        <v>0</v>
      </c>
      <c r="E97" s="333">
        <v>7</v>
      </c>
      <c r="F97" s="334">
        <v>8</v>
      </c>
      <c r="G97" s="277"/>
      <c r="H97" s="280"/>
    </row>
    <row r="98" spans="1:8" ht="12.75">
      <c r="A98" s="335" t="s">
        <v>128</v>
      </c>
      <c r="B98" s="315" t="s">
        <v>30</v>
      </c>
      <c r="C98" s="273" t="s">
        <v>83</v>
      </c>
      <c r="D98" s="272">
        <v>0</v>
      </c>
      <c r="E98" s="333">
        <v>7</v>
      </c>
      <c r="F98" s="334">
        <v>9</v>
      </c>
      <c r="G98" s="277"/>
      <c r="H98" s="280"/>
    </row>
    <row r="99" spans="1:8" ht="12.75">
      <c r="A99" s="9"/>
      <c r="B99" s="316" t="s">
        <v>51</v>
      </c>
      <c r="C99" s="2" t="s">
        <v>680</v>
      </c>
      <c r="D99" s="272">
        <v>0</v>
      </c>
      <c r="E99" s="333">
        <v>8</v>
      </c>
      <c r="F99" s="334">
        <v>0</v>
      </c>
      <c r="G99" s="269"/>
      <c r="H99" s="270"/>
    </row>
    <row r="100" spans="1:8" ht="12.75">
      <c r="A100" s="335" t="s">
        <v>129</v>
      </c>
      <c r="B100" s="315" t="s">
        <v>87</v>
      </c>
      <c r="C100" s="273" t="s">
        <v>85</v>
      </c>
      <c r="D100" s="272">
        <v>0</v>
      </c>
      <c r="E100" s="333">
        <v>8</v>
      </c>
      <c r="F100" s="334">
        <v>1</v>
      </c>
      <c r="G100" s="277"/>
      <c r="H100" s="280"/>
    </row>
    <row r="101" spans="1:8" ht="12.75">
      <c r="A101" s="335" t="s">
        <v>130</v>
      </c>
      <c r="B101" s="315" t="s">
        <v>88</v>
      </c>
      <c r="C101" s="273" t="s">
        <v>86</v>
      </c>
      <c r="D101" s="272">
        <v>0</v>
      </c>
      <c r="E101" s="333">
        <v>8</v>
      </c>
      <c r="F101" s="334">
        <v>2</v>
      </c>
      <c r="G101" s="277"/>
      <c r="H101" s="280"/>
    </row>
    <row r="102" spans="1:8" ht="12.75">
      <c r="A102" s="9"/>
      <c r="B102" s="316" t="s">
        <v>52</v>
      </c>
      <c r="C102" s="265" t="s">
        <v>681</v>
      </c>
      <c r="D102" s="272">
        <v>0</v>
      </c>
      <c r="E102" s="333">
        <v>8</v>
      </c>
      <c r="F102" s="334">
        <v>3</v>
      </c>
      <c r="G102" s="269">
        <f>G103</f>
        <v>549993</v>
      </c>
      <c r="H102" s="270">
        <f>H103</f>
        <v>706143</v>
      </c>
    </row>
    <row r="103" spans="1:8" ht="12.75">
      <c r="A103" s="335" t="s">
        <v>176</v>
      </c>
      <c r="B103" s="315" t="s">
        <v>91</v>
      </c>
      <c r="C103" s="273" t="s">
        <v>89</v>
      </c>
      <c r="D103" s="272">
        <v>0</v>
      </c>
      <c r="E103" s="333">
        <v>8</v>
      </c>
      <c r="F103" s="334">
        <v>4</v>
      </c>
      <c r="G103" s="277">
        <v>549993</v>
      </c>
      <c r="H103" s="280">
        <v>706143</v>
      </c>
    </row>
    <row r="104" spans="1:8" ht="12.75">
      <c r="A104" s="335" t="s">
        <v>131</v>
      </c>
      <c r="B104" s="315" t="s">
        <v>92</v>
      </c>
      <c r="C104" s="273" t="s">
        <v>90</v>
      </c>
      <c r="D104" s="272">
        <v>0</v>
      </c>
      <c r="E104" s="333">
        <v>8</v>
      </c>
      <c r="F104" s="334">
        <v>5</v>
      </c>
      <c r="G104" s="277"/>
      <c r="H104" s="280"/>
    </row>
    <row r="105" spans="1:8" ht="12.75">
      <c r="A105" s="7">
        <v>262</v>
      </c>
      <c r="B105" s="340" t="s">
        <v>4</v>
      </c>
      <c r="C105" s="341" t="s">
        <v>93</v>
      </c>
      <c r="D105" s="312">
        <v>0</v>
      </c>
      <c r="E105" s="336">
        <v>8</v>
      </c>
      <c r="F105" s="337">
        <v>6</v>
      </c>
      <c r="G105" s="304"/>
      <c r="H105" s="305"/>
    </row>
    <row r="106" spans="1:8" ht="12.75">
      <c r="A106" s="9"/>
      <c r="B106" s="317" t="s">
        <v>9</v>
      </c>
      <c r="C106" s="265" t="s">
        <v>682</v>
      </c>
      <c r="D106" s="272">
        <v>0</v>
      </c>
      <c r="E106" s="333">
        <v>8</v>
      </c>
      <c r="F106" s="334">
        <v>7</v>
      </c>
      <c r="G106" s="269">
        <f>G107+G108+G109</f>
        <v>99383196</v>
      </c>
      <c r="H106" s="270">
        <f>H107+H108+H109+H110</f>
        <v>108932729</v>
      </c>
    </row>
    <row r="107" spans="1:8" ht="12.75">
      <c r="A107" s="335" t="s">
        <v>144</v>
      </c>
      <c r="B107" s="316" t="s">
        <v>5</v>
      </c>
      <c r="C107" s="273" t="s">
        <v>94</v>
      </c>
      <c r="D107" s="272">
        <v>0</v>
      </c>
      <c r="E107" s="333">
        <v>8</v>
      </c>
      <c r="F107" s="334">
        <v>8</v>
      </c>
      <c r="G107" s="277">
        <v>15289765</v>
      </c>
      <c r="H107" s="280">
        <v>15194996</v>
      </c>
    </row>
    <row r="108" spans="1:8" ht="12.75">
      <c r="A108" s="335" t="s">
        <v>132</v>
      </c>
      <c r="B108" s="316" t="s">
        <v>6</v>
      </c>
      <c r="C108" s="273" t="s">
        <v>95</v>
      </c>
      <c r="D108" s="272">
        <v>0</v>
      </c>
      <c r="E108" s="333">
        <v>8</v>
      </c>
      <c r="F108" s="334">
        <v>9</v>
      </c>
      <c r="G108" s="277">
        <v>69568973</v>
      </c>
      <c r="H108" s="280">
        <v>75984862</v>
      </c>
    </row>
    <row r="109" spans="1:8" ht="12.75">
      <c r="A109" s="335" t="s">
        <v>177</v>
      </c>
      <c r="B109" s="316" t="s">
        <v>10</v>
      </c>
      <c r="C109" s="273" t="s">
        <v>683</v>
      </c>
      <c r="D109" s="272">
        <v>0</v>
      </c>
      <c r="E109" s="333">
        <v>9</v>
      </c>
      <c r="F109" s="334">
        <v>0</v>
      </c>
      <c r="G109" s="277">
        <v>14524458</v>
      </c>
      <c r="H109" s="280">
        <v>17739371</v>
      </c>
    </row>
    <row r="110" spans="1:8" ht="22.5">
      <c r="A110" s="335" t="s">
        <v>684</v>
      </c>
      <c r="B110" s="316" t="s">
        <v>27</v>
      </c>
      <c r="C110" s="3" t="s">
        <v>96</v>
      </c>
      <c r="D110" s="272">
        <v>0</v>
      </c>
      <c r="E110" s="333">
        <v>9</v>
      </c>
      <c r="F110" s="334">
        <v>1</v>
      </c>
      <c r="G110" s="277"/>
      <c r="H110" s="280">
        <v>13500</v>
      </c>
    </row>
    <row r="111" spans="1:8" ht="12.75">
      <c r="A111" s="335" t="s">
        <v>178</v>
      </c>
      <c r="B111" s="316" t="s">
        <v>51</v>
      </c>
      <c r="C111" s="273" t="s">
        <v>685</v>
      </c>
      <c r="D111" s="272">
        <v>0</v>
      </c>
      <c r="E111" s="333">
        <v>9</v>
      </c>
      <c r="F111" s="334">
        <v>2</v>
      </c>
      <c r="G111" s="277"/>
      <c r="H111" s="280"/>
    </row>
    <row r="112" spans="1:8" ht="12.75">
      <c r="A112" s="335" t="s">
        <v>179</v>
      </c>
      <c r="B112" s="316" t="s">
        <v>52</v>
      </c>
      <c r="C112" s="3" t="s">
        <v>686</v>
      </c>
      <c r="D112" s="272">
        <v>0</v>
      </c>
      <c r="E112" s="333">
        <v>9</v>
      </c>
      <c r="F112" s="334">
        <v>3</v>
      </c>
      <c r="G112" s="277"/>
      <c r="H112" s="280"/>
    </row>
    <row r="113" spans="1:8" ht="22.5">
      <c r="A113" s="318">
        <v>957</v>
      </c>
      <c r="B113" s="264" t="s">
        <v>44</v>
      </c>
      <c r="C113" s="265" t="s">
        <v>97</v>
      </c>
      <c r="D113" s="272">
        <v>0</v>
      </c>
      <c r="E113" s="333">
        <v>9</v>
      </c>
      <c r="F113" s="334">
        <v>4</v>
      </c>
      <c r="G113" s="269"/>
      <c r="H113" s="270"/>
    </row>
    <row r="114" spans="1:8" ht="12.75">
      <c r="A114" s="9"/>
      <c r="B114" s="264" t="s">
        <v>46</v>
      </c>
      <c r="C114" s="265" t="s">
        <v>687</v>
      </c>
      <c r="D114" s="272">
        <v>0</v>
      </c>
      <c r="E114" s="333">
        <v>9</v>
      </c>
      <c r="F114" s="334">
        <v>5</v>
      </c>
      <c r="G114" s="269">
        <f>G115+G116</f>
        <v>318955</v>
      </c>
      <c r="H114" s="270">
        <f>H115+H116</f>
        <v>254410</v>
      </c>
    </row>
    <row r="115" spans="1:8" ht="12.75">
      <c r="A115" s="335" t="s">
        <v>156</v>
      </c>
      <c r="B115" s="316" t="s">
        <v>5</v>
      </c>
      <c r="C115" s="273" t="s">
        <v>98</v>
      </c>
      <c r="D115" s="272">
        <v>0</v>
      </c>
      <c r="E115" s="333">
        <v>9</v>
      </c>
      <c r="F115" s="334">
        <v>6</v>
      </c>
      <c r="G115" s="277">
        <v>58108</v>
      </c>
      <c r="H115" s="280">
        <v>58108</v>
      </c>
    </row>
    <row r="116" spans="1:8" ht="12.75">
      <c r="A116" s="335" t="s">
        <v>156</v>
      </c>
      <c r="B116" s="316" t="s">
        <v>6</v>
      </c>
      <c r="C116" s="273" t="s">
        <v>83</v>
      </c>
      <c r="D116" s="272">
        <v>0</v>
      </c>
      <c r="E116" s="333">
        <v>9</v>
      </c>
      <c r="F116" s="334">
        <v>7</v>
      </c>
      <c r="G116" s="277">
        <v>260847</v>
      </c>
      <c r="H116" s="280">
        <v>196302</v>
      </c>
    </row>
    <row r="117" spans="1:8" ht="12.75">
      <c r="A117" s="9"/>
      <c r="B117" s="264" t="s">
        <v>47</v>
      </c>
      <c r="C117" s="2" t="s">
        <v>191</v>
      </c>
      <c r="D117" s="272">
        <v>0</v>
      </c>
      <c r="E117" s="333">
        <v>9</v>
      </c>
      <c r="F117" s="334">
        <v>8</v>
      </c>
      <c r="G117" s="269"/>
      <c r="H117" s="270"/>
    </row>
    <row r="118" spans="1:8" ht="12.75">
      <c r="A118" s="335" t="s">
        <v>139</v>
      </c>
      <c r="B118" s="312" t="s">
        <v>5</v>
      </c>
      <c r="C118" s="3" t="s">
        <v>99</v>
      </c>
      <c r="D118" s="272">
        <v>0</v>
      </c>
      <c r="E118" s="333">
        <v>9</v>
      </c>
      <c r="F118" s="334">
        <v>9</v>
      </c>
      <c r="G118" s="277"/>
      <c r="H118" s="280"/>
    </row>
    <row r="119" spans="1:8" ht="12.75">
      <c r="A119" s="318">
        <v>280</v>
      </c>
      <c r="B119" s="264" t="s">
        <v>101</v>
      </c>
      <c r="C119" s="265" t="s">
        <v>100</v>
      </c>
      <c r="D119" s="272">
        <v>1</v>
      </c>
      <c r="E119" s="333">
        <v>0</v>
      </c>
      <c r="F119" s="334">
        <v>0</v>
      </c>
      <c r="G119" s="269"/>
      <c r="H119" s="270"/>
    </row>
    <row r="120" spans="1:8" ht="12.75">
      <c r="A120" s="9"/>
      <c r="B120" s="264" t="s">
        <v>57</v>
      </c>
      <c r="C120" s="265" t="s">
        <v>688</v>
      </c>
      <c r="D120" s="272">
        <v>1</v>
      </c>
      <c r="E120" s="333">
        <v>0</v>
      </c>
      <c r="F120" s="334">
        <v>1</v>
      </c>
      <c r="G120" s="269"/>
      <c r="H120" s="270"/>
    </row>
    <row r="121" spans="1:8" ht="12.75">
      <c r="A121" s="335" t="s">
        <v>133</v>
      </c>
      <c r="B121" s="312" t="s">
        <v>5</v>
      </c>
      <c r="C121" s="3" t="s">
        <v>102</v>
      </c>
      <c r="D121" s="272">
        <v>1</v>
      </c>
      <c r="E121" s="333">
        <v>0</v>
      </c>
      <c r="F121" s="334">
        <v>2</v>
      </c>
      <c r="G121" s="277"/>
      <c r="H121" s="280"/>
    </row>
    <row r="122" spans="1:8" ht="12.75">
      <c r="A122" s="335" t="s">
        <v>134</v>
      </c>
      <c r="B122" s="312" t="s">
        <v>6</v>
      </c>
      <c r="C122" s="3" t="s">
        <v>103</v>
      </c>
      <c r="D122" s="272">
        <v>1</v>
      </c>
      <c r="E122" s="333">
        <v>0</v>
      </c>
      <c r="F122" s="334">
        <v>3</v>
      </c>
      <c r="G122" s="277"/>
      <c r="H122" s="280"/>
    </row>
    <row r="123" spans="1:8" ht="13.5" thickBot="1">
      <c r="A123" s="342" t="s">
        <v>135</v>
      </c>
      <c r="B123" s="343" t="s">
        <v>10</v>
      </c>
      <c r="C123" s="344" t="s">
        <v>104</v>
      </c>
      <c r="D123" s="284">
        <v>1</v>
      </c>
      <c r="E123" s="345">
        <v>0</v>
      </c>
      <c r="F123" s="346">
        <v>4</v>
      </c>
      <c r="G123" s="347"/>
      <c r="H123" s="290"/>
    </row>
    <row r="124" spans="1:8" ht="12.75">
      <c r="A124" s="348"/>
      <c r="B124" s="349"/>
      <c r="C124" s="350"/>
      <c r="D124" s="351"/>
      <c r="E124" s="351"/>
      <c r="F124" s="351"/>
      <c r="G124" s="352"/>
      <c r="H124" s="352"/>
    </row>
    <row r="125" spans="1:10" ht="15.75" customHeight="1" thickBot="1">
      <c r="A125" s="353"/>
      <c r="B125" s="354"/>
      <c r="C125" s="355"/>
      <c r="D125" s="356"/>
      <c r="E125" s="356"/>
      <c r="F125" s="356"/>
      <c r="G125" s="357"/>
      <c r="H125" s="357"/>
      <c r="J125" s="25" t="s">
        <v>10</v>
      </c>
    </row>
    <row r="126" spans="1:8" ht="15" customHeight="1">
      <c r="A126" s="19"/>
      <c r="B126" s="358" t="s">
        <v>105</v>
      </c>
      <c r="C126" s="292" t="s">
        <v>689</v>
      </c>
      <c r="D126" s="293">
        <v>1</v>
      </c>
      <c r="E126" s="294">
        <v>0</v>
      </c>
      <c r="F126" s="295">
        <v>5</v>
      </c>
      <c r="G126" s="359">
        <f>G127+G128+G129+G130</f>
        <v>2665800</v>
      </c>
      <c r="H126" s="360">
        <f>H127+H128+H129+H130</f>
        <v>4752774</v>
      </c>
    </row>
    <row r="127" spans="1:8" ht="12.75">
      <c r="A127" s="335" t="s">
        <v>136</v>
      </c>
      <c r="B127" s="312" t="s">
        <v>5</v>
      </c>
      <c r="C127" s="273" t="s">
        <v>106</v>
      </c>
      <c r="D127" s="274">
        <v>1</v>
      </c>
      <c r="E127" s="275">
        <v>0</v>
      </c>
      <c r="F127" s="276">
        <v>6</v>
      </c>
      <c r="G127" s="277">
        <v>202348</v>
      </c>
      <c r="H127" s="280">
        <v>232876</v>
      </c>
    </row>
    <row r="128" spans="1:8" ht="12.75">
      <c r="A128" s="335" t="s">
        <v>137</v>
      </c>
      <c r="B128" s="312" t="s">
        <v>6</v>
      </c>
      <c r="C128" s="273" t="s">
        <v>107</v>
      </c>
      <c r="D128" s="274">
        <v>1</v>
      </c>
      <c r="E128" s="275">
        <v>0</v>
      </c>
      <c r="F128" s="276">
        <v>7</v>
      </c>
      <c r="G128" s="277">
        <v>497903</v>
      </c>
      <c r="H128" s="280">
        <v>2233880</v>
      </c>
    </row>
    <row r="129" spans="1:8" ht="12.75">
      <c r="A129" s="361" t="s">
        <v>180</v>
      </c>
      <c r="B129" s="312" t="s">
        <v>10</v>
      </c>
      <c r="C129" s="362" t="s">
        <v>182</v>
      </c>
      <c r="D129" s="363">
        <v>1</v>
      </c>
      <c r="E129" s="364">
        <v>0</v>
      </c>
      <c r="F129" s="365">
        <v>8</v>
      </c>
      <c r="G129" s="338">
        <v>479373</v>
      </c>
      <c r="H129" s="339">
        <v>399875</v>
      </c>
    </row>
    <row r="130" spans="1:8" ht="12.75">
      <c r="A130" s="361" t="s">
        <v>181</v>
      </c>
      <c r="B130" s="312" t="s">
        <v>27</v>
      </c>
      <c r="C130" s="8" t="s">
        <v>108</v>
      </c>
      <c r="D130" s="363">
        <v>1</v>
      </c>
      <c r="E130" s="364">
        <v>0</v>
      </c>
      <c r="F130" s="365">
        <v>9</v>
      </c>
      <c r="G130" s="338">
        <v>1486176</v>
      </c>
      <c r="H130" s="339">
        <v>1886143</v>
      </c>
    </row>
    <row r="131" spans="1:8" ht="12.75">
      <c r="A131" s="361" t="s">
        <v>192</v>
      </c>
      <c r="B131" s="312" t="s">
        <v>51</v>
      </c>
      <c r="C131" s="8" t="s">
        <v>184</v>
      </c>
      <c r="D131" s="363">
        <v>1</v>
      </c>
      <c r="E131" s="364">
        <v>1</v>
      </c>
      <c r="F131" s="365">
        <v>0</v>
      </c>
      <c r="G131" s="338"/>
      <c r="H131" s="339"/>
    </row>
    <row r="132" spans="1:8" ht="22.5">
      <c r="A132" s="9"/>
      <c r="B132" s="264" t="s">
        <v>109</v>
      </c>
      <c r="C132" s="265" t="s">
        <v>690</v>
      </c>
      <c r="D132" s="274">
        <v>1</v>
      </c>
      <c r="E132" s="275">
        <v>1</v>
      </c>
      <c r="F132" s="276">
        <v>1</v>
      </c>
      <c r="G132" s="269">
        <f>G134</f>
        <v>3334687</v>
      </c>
      <c r="H132" s="270">
        <f>H134</f>
        <v>2795251</v>
      </c>
    </row>
    <row r="133" spans="1:8" ht="12.75">
      <c r="A133" s="335" t="s">
        <v>138</v>
      </c>
      <c r="B133" s="312" t="s">
        <v>5</v>
      </c>
      <c r="C133" s="3" t="s">
        <v>110</v>
      </c>
      <c r="D133" s="274">
        <v>1</v>
      </c>
      <c r="E133" s="275">
        <v>1</v>
      </c>
      <c r="F133" s="276">
        <v>2</v>
      </c>
      <c r="G133" s="277"/>
      <c r="H133" s="280"/>
    </row>
    <row r="134" spans="1:8" ht="19.5">
      <c r="A134" s="335" t="s">
        <v>691</v>
      </c>
      <c r="B134" s="312" t="s">
        <v>6</v>
      </c>
      <c r="C134" s="22" t="s">
        <v>111</v>
      </c>
      <c r="D134" s="274">
        <v>1</v>
      </c>
      <c r="E134" s="275">
        <v>1</v>
      </c>
      <c r="F134" s="276">
        <v>3</v>
      </c>
      <c r="G134" s="277">
        <v>3334687</v>
      </c>
      <c r="H134" s="280">
        <v>2795251</v>
      </c>
    </row>
    <row r="135" spans="1:8" ht="22.5">
      <c r="A135" s="9"/>
      <c r="B135" s="264" t="s">
        <v>112</v>
      </c>
      <c r="C135" s="265" t="s">
        <v>692</v>
      </c>
      <c r="D135" s="274">
        <v>1</v>
      </c>
      <c r="E135" s="275">
        <v>1</v>
      </c>
      <c r="F135" s="276">
        <v>4</v>
      </c>
      <c r="G135" s="269">
        <f>G85+G105+G106+G113+G114+G126+G132</f>
        <v>119566500</v>
      </c>
      <c r="H135" s="270">
        <f>H85+H105+H106+H113+H114+H126+H132</f>
        <v>131305170</v>
      </c>
    </row>
    <row r="136" spans="1:8" ht="13.5" thickBot="1">
      <c r="A136" s="321" t="s">
        <v>157</v>
      </c>
      <c r="B136" s="366" t="s">
        <v>113</v>
      </c>
      <c r="C136" s="323" t="s">
        <v>74</v>
      </c>
      <c r="D136" s="286">
        <v>1</v>
      </c>
      <c r="E136" s="287">
        <v>1</v>
      </c>
      <c r="F136" s="288">
        <v>5</v>
      </c>
      <c r="G136" s="324">
        <v>4649691</v>
      </c>
      <c r="H136" s="325">
        <v>4733301</v>
      </c>
    </row>
    <row r="137" ht="12.75">
      <c r="C137" s="18"/>
    </row>
    <row r="138" spans="3:8" ht="12.75">
      <c r="C138" s="18"/>
      <c r="G138" s="24"/>
      <c r="H138" s="24"/>
    </row>
    <row r="139" spans="1:3" ht="12.75">
      <c r="A139" s="10" t="s">
        <v>693</v>
      </c>
      <c r="C139" s="18"/>
    </row>
    <row r="140" spans="1:8" ht="12.75">
      <c r="A140" s="10" t="s">
        <v>694</v>
      </c>
      <c r="C140" s="25"/>
      <c r="G140" s="26" t="s">
        <v>195</v>
      </c>
      <c r="H140" s="26"/>
    </row>
    <row r="141" ht="12.75">
      <c r="C141" s="25"/>
    </row>
    <row r="142" ht="12.75">
      <c r="H142" s="27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spans="3:10" ht="12.75">
      <c r="C167" s="18"/>
      <c r="J167" s="25" t="s">
        <v>27</v>
      </c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</sheetData>
  <sheetProtection/>
  <mergeCells count="8">
    <mergeCell ref="B12:C12"/>
    <mergeCell ref="B13:C13"/>
    <mergeCell ref="D12:F12"/>
    <mergeCell ref="A9:H9"/>
    <mergeCell ref="A10:H10"/>
    <mergeCell ref="B83:C83"/>
    <mergeCell ref="B82:C82"/>
    <mergeCell ref="D82:F82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G141" sqref="G141"/>
    </sheetView>
  </sheetViews>
  <sheetFormatPr defaultColWidth="9.140625" defaultRowHeight="12.75"/>
  <cols>
    <col min="1" max="1" width="9.57421875" style="10" customWidth="1"/>
    <col min="2" max="2" width="4.421875" style="10" customWidth="1"/>
    <col min="3" max="3" width="61.140625" style="10" bestFit="1" customWidth="1"/>
    <col min="4" max="6" width="2.7109375" style="10" customWidth="1"/>
    <col min="7" max="7" width="28.28125" style="10" customWidth="1"/>
    <col min="8" max="8" width="25.140625" style="10" customWidth="1"/>
    <col min="9" max="9" width="2.7109375" style="16" customWidth="1"/>
    <col min="10" max="16384" width="9.140625" style="10" customWidth="1"/>
  </cols>
  <sheetData>
    <row r="1" spans="1:9" s="39" customFormat="1" ht="12.75">
      <c r="A1" s="170" t="s">
        <v>623</v>
      </c>
      <c r="B1" s="170"/>
      <c r="C1" s="170"/>
      <c r="D1" s="170"/>
      <c r="F1" s="170"/>
      <c r="G1" s="170"/>
      <c r="H1" s="171" t="s">
        <v>577</v>
      </c>
      <c r="I1" s="175"/>
    </row>
    <row r="2" spans="1:9" s="39" customFormat="1" ht="12.75">
      <c r="A2" s="170" t="s">
        <v>624</v>
      </c>
      <c r="B2" s="170"/>
      <c r="C2" s="170"/>
      <c r="D2" s="170"/>
      <c r="F2" s="170"/>
      <c r="G2" s="170"/>
      <c r="H2" s="172"/>
      <c r="I2" s="175"/>
    </row>
    <row r="3" spans="1:9" s="39" customFormat="1" ht="12.75">
      <c r="A3" s="170" t="s">
        <v>625</v>
      </c>
      <c r="B3" s="170"/>
      <c r="C3" s="170"/>
      <c r="D3" s="170"/>
      <c r="F3" s="170"/>
      <c r="G3" s="170"/>
      <c r="H3" s="173"/>
      <c r="I3" s="175"/>
    </row>
    <row r="4" spans="1:9" s="39" customFormat="1" ht="12.75">
      <c r="A4" s="39" t="s">
        <v>626</v>
      </c>
      <c r="B4" s="170"/>
      <c r="C4" s="170"/>
      <c r="D4" s="170"/>
      <c r="E4" s="170"/>
      <c r="F4" s="170"/>
      <c r="G4" s="170"/>
      <c r="H4" s="174"/>
      <c r="I4" s="175"/>
    </row>
    <row r="5" spans="1:9" s="39" customFormat="1" ht="12.75">
      <c r="A5" s="39" t="s">
        <v>627</v>
      </c>
      <c r="B5" s="170"/>
      <c r="C5" s="170"/>
      <c r="D5" s="170"/>
      <c r="E5" s="170"/>
      <c r="F5" s="170"/>
      <c r="G5" s="170"/>
      <c r="H5" s="173"/>
      <c r="I5" s="175"/>
    </row>
    <row r="6" spans="1:8" ht="12.75">
      <c r="A6" s="39"/>
      <c r="B6" s="1"/>
      <c r="C6" s="1"/>
      <c r="D6" s="1"/>
      <c r="E6" s="1"/>
      <c r="F6" s="1"/>
      <c r="G6" s="1"/>
      <c r="H6" s="166"/>
    </row>
    <row r="7" spans="1:8" ht="12.75">
      <c r="A7" s="39"/>
      <c r="B7" s="1"/>
      <c r="C7" s="1"/>
      <c r="D7" s="1"/>
      <c r="E7" s="1"/>
      <c r="F7" s="1"/>
      <c r="G7" s="1"/>
      <c r="H7" s="29"/>
    </row>
    <row r="8" spans="1:8" ht="1.5" customHeight="1">
      <c r="A8" s="39"/>
      <c r="B8" s="1"/>
      <c r="C8" s="1"/>
      <c r="D8" s="1"/>
      <c r="E8" s="1"/>
      <c r="F8" s="1"/>
      <c r="G8" s="1"/>
      <c r="H8" s="29"/>
    </row>
    <row r="9" spans="1:8" ht="15.75">
      <c r="A9" s="373" t="s">
        <v>198</v>
      </c>
      <c r="B9" s="373"/>
      <c r="C9" s="373"/>
      <c r="D9" s="373"/>
      <c r="E9" s="373"/>
      <c r="F9" s="373"/>
      <c r="G9" s="373"/>
      <c r="H9" s="373"/>
    </row>
    <row r="10" spans="1:8" ht="12.75">
      <c r="A10" s="375" t="s">
        <v>644</v>
      </c>
      <c r="B10" s="375"/>
      <c r="C10" s="375"/>
      <c r="D10" s="375"/>
      <c r="E10" s="375"/>
      <c r="F10" s="375"/>
      <c r="G10" s="375"/>
      <c r="H10" s="375"/>
    </row>
    <row r="11" ht="13.5" thickBot="1"/>
    <row r="12" spans="1:8" ht="13.5" thickBot="1">
      <c r="A12" s="5" t="s">
        <v>193</v>
      </c>
      <c r="B12" s="379" t="s">
        <v>1</v>
      </c>
      <c r="C12" s="378"/>
      <c r="D12" s="368" t="s">
        <v>0</v>
      </c>
      <c r="E12" s="381"/>
      <c r="F12" s="382"/>
      <c r="G12" s="4" t="s">
        <v>635</v>
      </c>
      <c r="H12" s="4" t="s">
        <v>636</v>
      </c>
    </row>
    <row r="13" spans="1:8" ht="13.5" thickBot="1">
      <c r="A13" s="5">
        <v>1</v>
      </c>
      <c r="B13" s="377">
        <v>2</v>
      </c>
      <c r="C13" s="378"/>
      <c r="D13" s="380">
        <v>3</v>
      </c>
      <c r="E13" s="381"/>
      <c r="F13" s="382"/>
      <c r="G13" s="5">
        <v>4</v>
      </c>
      <c r="H13" s="5">
        <v>5</v>
      </c>
    </row>
    <row r="14" spans="1:9" s="39" customFormat="1" ht="12.75">
      <c r="A14" s="31"/>
      <c r="B14" s="32" t="s">
        <v>199</v>
      </c>
      <c r="C14" s="33" t="s">
        <v>590</v>
      </c>
      <c r="D14" s="34">
        <v>0</v>
      </c>
      <c r="E14" s="35">
        <v>0</v>
      </c>
      <c r="F14" s="36">
        <v>1</v>
      </c>
      <c r="G14" s="37">
        <f>G15+G16+G17+G18+G19+G20+G21+G22</f>
        <v>19296143</v>
      </c>
      <c r="H14" s="37">
        <f>H15+H16+H17+H18+H19+H20+H21+H22</f>
        <v>20703901</v>
      </c>
      <c r="I14" s="38"/>
    </row>
    <row r="15" spans="1:8" ht="12.75">
      <c r="A15" s="40" t="s">
        <v>200</v>
      </c>
      <c r="B15" s="41" t="s">
        <v>201</v>
      </c>
      <c r="C15" s="42" t="s">
        <v>202</v>
      </c>
      <c r="D15" s="43">
        <v>0</v>
      </c>
      <c r="E15" s="44">
        <v>0</v>
      </c>
      <c r="F15" s="45">
        <v>2</v>
      </c>
      <c r="G15" s="46">
        <v>23797245</v>
      </c>
      <c r="H15" s="46">
        <v>24150911</v>
      </c>
    </row>
    <row r="16" spans="1:8" ht="12.75">
      <c r="A16" s="40" t="s">
        <v>203</v>
      </c>
      <c r="B16" s="41" t="s">
        <v>6</v>
      </c>
      <c r="C16" s="42" t="s">
        <v>204</v>
      </c>
      <c r="D16" s="43">
        <v>0</v>
      </c>
      <c r="E16" s="44">
        <v>0</v>
      </c>
      <c r="F16" s="45">
        <v>3</v>
      </c>
      <c r="G16" s="46">
        <v>36043</v>
      </c>
      <c r="H16" s="46">
        <v>340998</v>
      </c>
    </row>
    <row r="17" spans="1:8" ht="12.75" customHeight="1">
      <c r="A17" s="40" t="s">
        <v>205</v>
      </c>
      <c r="B17" s="41" t="s">
        <v>206</v>
      </c>
      <c r="C17" s="42" t="s">
        <v>207</v>
      </c>
      <c r="D17" s="43">
        <v>0</v>
      </c>
      <c r="E17" s="44">
        <v>0</v>
      </c>
      <c r="F17" s="45">
        <v>4</v>
      </c>
      <c r="G17" s="46"/>
      <c r="H17" s="46">
        <v>-306162</v>
      </c>
    </row>
    <row r="18" spans="1:8" ht="12.75">
      <c r="A18" s="40" t="s">
        <v>208</v>
      </c>
      <c r="B18" s="41" t="s">
        <v>209</v>
      </c>
      <c r="C18" s="42" t="s">
        <v>210</v>
      </c>
      <c r="D18" s="43">
        <v>0</v>
      </c>
      <c r="E18" s="44">
        <v>0</v>
      </c>
      <c r="F18" s="45">
        <v>5</v>
      </c>
      <c r="G18" s="46">
        <v>-4162405</v>
      </c>
      <c r="H18" s="46">
        <v>-3866621</v>
      </c>
    </row>
    <row r="19" spans="1:8" ht="12.75">
      <c r="A19" s="40" t="s">
        <v>211</v>
      </c>
      <c r="B19" s="41" t="s">
        <v>212</v>
      </c>
      <c r="C19" s="42" t="s">
        <v>213</v>
      </c>
      <c r="D19" s="43">
        <v>0</v>
      </c>
      <c r="E19" s="44">
        <v>0</v>
      </c>
      <c r="F19" s="45">
        <v>6</v>
      </c>
      <c r="G19" s="46"/>
      <c r="H19" s="46">
        <v>-142113</v>
      </c>
    </row>
    <row r="20" spans="1:8" ht="12.75">
      <c r="A20" s="40" t="s">
        <v>214</v>
      </c>
      <c r="B20" s="41" t="s">
        <v>215</v>
      </c>
      <c r="C20" s="42" t="s">
        <v>216</v>
      </c>
      <c r="D20" s="43">
        <v>0</v>
      </c>
      <c r="E20" s="44">
        <v>0</v>
      </c>
      <c r="F20" s="45">
        <v>7</v>
      </c>
      <c r="G20" s="46">
        <v>-1167185</v>
      </c>
      <c r="H20" s="46">
        <v>94769</v>
      </c>
    </row>
    <row r="21" spans="1:8" ht="12.75">
      <c r="A21" s="40" t="s">
        <v>217</v>
      </c>
      <c r="B21" s="41" t="s">
        <v>218</v>
      </c>
      <c r="C21" s="42" t="s">
        <v>219</v>
      </c>
      <c r="D21" s="43">
        <v>0</v>
      </c>
      <c r="E21" s="44">
        <v>0</v>
      </c>
      <c r="F21" s="45">
        <v>8</v>
      </c>
      <c r="G21" s="46">
        <v>797154</v>
      </c>
      <c r="H21" s="46">
        <v>437644</v>
      </c>
    </row>
    <row r="22" spans="1:8" ht="12.75">
      <c r="A22" s="40" t="s">
        <v>220</v>
      </c>
      <c r="B22" s="41" t="s">
        <v>221</v>
      </c>
      <c r="C22" s="42" t="s">
        <v>222</v>
      </c>
      <c r="D22" s="43">
        <v>0</v>
      </c>
      <c r="E22" s="44">
        <v>0</v>
      </c>
      <c r="F22" s="45">
        <v>9</v>
      </c>
      <c r="G22" s="46">
        <v>-4709</v>
      </c>
      <c r="H22" s="46">
        <v>-5525</v>
      </c>
    </row>
    <row r="23" spans="1:9" s="39" customFormat="1" ht="12.75">
      <c r="A23" s="47"/>
      <c r="B23" s="48" t="s">
        <v>223</v>
      </c>
      <c r="C23" s="49" t="s">
        <v>591</v>
      </c>
      <c r="D23" s="50">
        <v>0</v>
      </c>
      <c r="E23" s="51">
        <v>1</v>
      </c>
      <c r="F23" s="52">
        <v>0</v>
      </c>
      <c r="G23" s="46">
        <f>G24+G25+G29+G30+G31+G35+G36</f>
        <v>1847660</v>
      </c>
      <c r="H23" s="46">
        <f>H24+H25+H29+H30+H31+H35+H36</f>
        <v>2311808</v>
      </c>
      <c r="I23" s="38"/>
    </row>
    <row r="24" spans="1:8" ht="12.75">
      <c r="A24" s="40" t="s">
        <v>224</v>
      </c>
      <c r="B24" s="53" t="s">
        <v>5</v>
      </c>
      <c r="C24" s="54" t="s">
        <v>225</v>
      </c>
      <c r="D24" s="43">
        <v>0</v>
      </c>
      <c r="E24" s="44">
        <v>1</v>
      </c>
      <c r="F24" s="45">
        <v>1</v>
      </c>
      <c r="G24" s="46">
        <v>261636</v>
      </c>
      <c r="H24" s="46">
        <v>620665</v>
      </c>
    </row>
    <row r="25" spans="1:8" ht="12.75">
      <c r="A25" s="40"/>
      <c r="B25" s="55" t="s">
        <v>6</v>
      </c>
      <c r="C25" s="42" t="s">
        <v>226</v>
      </c>
      <c r="D25" s="43">
        <v>0</v>
      </c>
      <c r="E25" s="44">
        <v>1</v>
      </c>
      <c r="F25" s="45">
        <v>2</v>
      </c>
      <c r="G25" s="46">
        <f>G26</f>
        <v>17495</v>
      </c>
      <c r="H25" s="46">
        <f>H26+H27+H28</f>
        <v>16489</v>
      </c>
    </row>
    <row r="26" spans="1:8" ht="12.75">
      <c r="A26" s="40" t="s">
        <v>227</v>
      </c>
      <c r="B26" s="53" t="s">
        <v>19</v>
      </c>
      <c r="C26" s="3" t="s">
        <v>228</v>
      </c>
      <c r="D26" s="43">
        <v>0</v>
      </c>
      <c r="E26" s="44">
        <v>1</v>
      </c>
      <c r="F26" s="45">
        <v>3</v>
      </c>
      <c r="G26" s="46">
        <v>17495</v>
      </c>
      <c r="H26" s="46">
        <v>16489</v>
      </c>
    </row>
    <row r="27" spans="1:8" ht="12.75" customHeight="1">
      <c r="A27" s="7">
        <v>749</v>
      </c>
      <c r="B27" s="53" t="s">
        <v>20</v>
      </c>
      <c r="C27" s="8" t="s">
        <v>229</v>
      </c>
      <c r="D27" s="56">
        <v>0</v>
      </c>
      <c r="E27" s="57">
        <v>1</v>
      </c>
      <c r="F27" s="58">
        <v>4</v>
      </c>
      <c r="G27" s="59"/>
      <c r="H27" s="59"/>
    </row>
    <row r="28" spans="1:8" ht="12.75">
      <c r="A28" s="40" t="s">
        <v>230</v>
      </c>
      <c r="B28" s="53" t="s">
        <v>21</v>
      </c>
      <c r="C28" s="3" t="s">
        <v>231</v>
      </c>
      <c r="D28" s="43">
        <v>0</v>
      </c>
      <c r="E28" s="44">
        <v>1</v>
      </c>
      <c r="F28" s="45">
        <v>5</v>
      </c>
      <c r="G28" s="46"/>
      <c r="H28" s="46"/>
    </row>
    <row r="29" spans="1:8" ht="12.75">
      <c r="A29" s="40" t="s">
        <v>232</v>
      </c>
      <c r="B29" s="53" t="s">
        <v>10</v>
      </c>
      <c r="C29" s="3" t="s">
        <v>233</v>
      </c>
      <c r="D29" s="43">
        <v>0</v>
      </c>
      <c r="E29" s="44">
        <v>1</v>
      </c>
      <c r="F29" s="45">
        <v>6</v>
      </c>
      <c r="G29" s="46">
        <v>1568388</v>
      </c>
      <c r="H29" s="46">
        <v>1662639</v>
      </c>
    </row>
    <row r="30" spans="1:8" ht="12.75">
      <c r="A30" s="40" t="s">
        <v>234</v>
      </c>
      <c r="B30" s="53" t="s">
        <v>27</v>
      </c>
      <c r="C30" s="3" t="s">
        <v>235</v>
      </c>
      <c r="D30" s="43">
        <v>0</v>
      </c>
      <c r="E30" s="44">
        <v>1</v>
      </c>
      <c r="F30" s="45">
        <v>7</v>
      </c>
      <c r="G30" s="46"/>
      <c r="H30" s="46"/>
    </row>
    <row r="31" spans="1:8" ht="12.75">
      <c r="A31" s="47"/>
      <c r="B31" s="53" t="s">
        <v>51</v>
      </c>
      <c r="C31" s="3" t="s">
        <v>236</v>
      </c>
      <c r="D31" s="43">
        <v>0</v>
      </c>
      <c r="E31" s="44">
        <v>1</v>
      </c>
      <c r="F31" s="45">
        <v>8</v>
      </c>
      <c r="G31" s="46">
        <f>G32+G33+G34</f>
        <v>0</v>
      </c>
      <c r="H31" s="46">
        <f>H32+H33+H34</f>
        <v>0</v>
      </c>
    </row>
    <row r="32" spans="1:8" ht="12.75">
      <c r="A32" s="40" t="s">
        <v>237</v>
      </c>
      <c r="B32" s="53" t="s">
        <v>87</v>
      </c>
      <c r="C32" s="3" t="s">
        <v>238</v>
      </c>
      <c r="D32" s="43">
        <v>0</v>
      </c>
      <c r="E32" s="44">
        <v>1</v>
      </c>
      <c r="F32" s="45">
        <v>9</v>
      </c>
      <c r="G32" s="46"/>
      <c r="H32" s="46"/>
    </row>
    <row r="33" spans="1:8" ht="12.75">
      <c r="A33" s="40" t="s">
        <v>237</v>
      </c>
      <c r="B33" s="53" t="s">
        <v>88</v>
      </c>
      <c r="C33" s="3" t="s">
        <v>239</v>
      </c>
      <c r="D33" s="43">
        <v>0</v>
      </c>
      <c r="E33" s="44">
        <v>2</v>
      </c>
      <c r="F33" s="45">
        <v>0</v>
      </c>
      <c r="G33" s="46"/>
      <c r="H33" s="46"/>
    </row>
    <row r="34" spans="1:8" ht="12.75">
      <c r="A34" s="40" t="s">
        <v>237</v>
      </c>
      <c r="B34" s="53" t="s">
        <v>240</v>
      </c>
      <c r="C34" s="3" t="s">
        <v>241</v>
      </c>
      <c r="D34" s="43">
        <v>0</v>
      </c>
      <c r="E34" s="44">
        <v>2</v>
      </c>
      <c r="F34" s="45">
        <v>1</v>
      </c>
      <c r="G34" s="46"/>
      <c r="H34" s="46"/>
    </row>
    <row r="35" spans="1:8" ht="12.75">
      <c r="A35" s="40" t="s">
        <v>242</v>
      </c>
      <c r="B35" s="53" t="s">
        <v>52</v>
      </c>
      <c r="C35" s="3" t="s">
        <v>243</v>
      </c>
      <c r="D35" s="43">
        <v>0</v>
      </c>
      <c r="E35" s="44">
        <v>2</v>
      </c>
      <c r="F35" s="45">
        <v>2</v>
      </c>
      <c r="G35" s="46">
        <v>0</v>
      </c>
      <c r="H35" s="46">
        <v>0</v>
      </c>
    </row>
    <row r="36" spans="1:8" ht="12.75">
      <c r="A36" s="40" t="s">
        <v>244</v>
      </c>
      <c r="B36" s="53" t="s">
        <v>55</v>
      </c>
      <c r="C36" s="3" t="s">
        <v>245</v>
      </c>
      <c r="D36" s="43">
        <v>0</v>
      </c>
      <c r="E36" s="44">
        <v>2</v>
      </c>
      <c r="F36" s="45">
        <v>3</v>
      </c>
      <c r="G36" s="46">
        <v>141</v>
      </c>
      <c r="H36" s="46">
        <v>12015</v>
      </c>
    </row>
    <row r="37" spans="1:9" s="39" customFormat="1" ht="12.75">
      <c r="A37" s="60" t="s">
        <v>246</v>
      </c>
      <c r="B37" s="48" t="s">
        <v>247</v>
      </c>
      <c r="C37" s="2" t="s">
        <v>248</v>
      </c>
      <c r="D37" s="50">
        <v>0</v>
      </c>
      <c r="E37" s="51">
        <v>2</v>
      </c>
      <c r="F37" s="52">
        <v>4</v>
      </c>
      <c r="G37" s="46">
        <v>600917</v>
      </c>
      <c r="H37" s="46">
        <v>397236</v>
      </c>
      <c r="I37" s="38"/>
    </row>
    <row r="38" spans="1:9" s="39" customFormat="1" ht="29.25">
      <c r="A38" s="60" t="s">
        <v>249</v>
      </c>
      <c r="B38" s="48" t="s">
        <v>250</v>
      </c>
      <c r="C38" s="61" t="s">
        <v>251</v>
      </c>
      <c r="D38" s="50">
        <v>0</v>
      </c>
      <c r="E38" s="51">
        <v>2</v>
      </c>
      <c r="F38" s="52">
        <v>5</v>
      </c>
      <c r="G38" s="46">
        <v>176409</v>
      </c>
      <c r="H38" s="46">
        <v>265916</v>
      </c>
      <c r="I38" s="38"/>
    </row>
    <row r="39" spans="1:8" ht="19.5">
      <c r="A39" s="60" t="s">
        <v>252</v>
      </c>
      <c r="B39" s="48" t="s">
        <v>253</v>
      </c>
      <c r="C39" s="49" t="s">
        <v>254</v>
      </c>
      <c r="D39" s="50">
        <v>0</v>
      </c>
      <c r="E39" s="51">
        <v>2</v>
      </c>
      <c r="F39" s="52">
        <v>6</v>
      </c>
      <c r="G39" s="46">
        <v>336238</v>
      </c>
      <c r="H39" s="46">
        <v>401939</v>
      </c>
    </row>
    <row r="40" spans="1:8" ht="12.75">
      <c r="A40" s="47"/>
      <c r="B40" s="48" t="s">
        <v>255</v>
      </c>
      <c r="C40" s="49" t="s">
        <v>592</v>
      </c>
      <c r="D40" s="50">
        <v>0</v>
      </c>
      <c r="E40" s="51">
        <v>2</v>
      </c>
      <c r="F40" s="52">
        <v>7</v>
      </c>
      <c r="G40" s="46">
        <f>G41+G46</f>
        <v>7387972</v>
      </c>
      <c r="H40" s="46">
        <f>H41+H46</f>
        <v>8664849</v>
      </c>
    </row>
    <row r="41" spans="1:8" ht="12.75">
      <c r="A41" s="47"/>
      <c r="B41" s="55" t="s">
        <v>5</v>
      </c>
      <c r="C41" s="3" t="s">
        <v>256</v>
      </c>
      <c r="D41" s="43">
        <v>0</v>
      </c>
      <c r="E41" s="44">
        <v>2</v>
      </c>
      <c r="F41" s="45">
        <v>8</v>
      </c>
      <c r="G41" s="46">
        <v>7458903</v>
      </c>
      <c r="H41" s="46">
        <v>8016223</v>
      </c>
    </row>
    <row r="42" spans="1:8" ht="12.75">
      <c r="A42" s="40" t="s">
        <v>257</v>
      </c>
      <c r="B42" s="53" t="s">
        <v>17</v>
      </c>
      <c r="C42" s="62" t="s">
        <v>258</v>
      </c>
      <c r="D42" s="43">
        <v>0</v>
      </c>
      <c r="E42" s="44">
        <v>2</v>
      </c>
      <c r="F42" s="45">
        <v>9</v>
      </c>
      <c r="G42" s="46">
        <v>8566934</v>
      </c>
      <c r="H42" s="46">
        <v>9356306</v>
      </c>
    </row>
    <row r="43" spans="1:8" ht="12.75">
      <c r="A43" s="40" t="s">
        <v>259</v>
      </c>
      <c r="B43" s="53" t="s">
        <v>18</v>
      </c>
      <c r="C43" s="42" t="s">
        <v>260</v>
      </c>
      <c r="D43" s="43">
        <v>0</v>
      </c>
      <c r="E43" s="44">
        <v>3</v>
      </c>
      <c r="F43" s="45">
        <v>0</v>
      </c>
      <c r="G43" s="46"/>
      <c r="H43" s="46">
        <v>-1920</v>
      </c>
    </row>
    <row r="44" spans="1:9" ht="13.5" thickBot="1">
      <c r="A44" s="63" t="s">
        <v>261</v>
      </c>
      <c r="B44" s="64" t="s">
        <v>68</v>
      </c>
      <c r="C44" s="65" t="s">
        <v>262</v>
      </c>
      <c r="D44" s="66">
        <v>0</v>
      </c>
      <c r="E44" s="67">
        <v>3</v>
      </c>
      <c r="F44" s="68">
        <v>1</v>
      </c>
      <c r="G44" s="69">
        <v>-1108030</v>
      </c>
      <c r="H44" s="69">
        <v>-1338163</v>
      </c>
      <c r="I44" s="16">
        <v>1</v>
      </c>
    </row>
    <row r="45" spans="1:8" ht="13.5" thickBot="1">
      <c r="A45" s="70"/>
      <c r="B45" s="71"/>
      <c r="C45" s="72"/>
      <c r="D45" s="73"/>
      <c r="E45" s="73"/>
      <c r="F45" s="73"/>
      <c r="G45" s="74"/>
      <c r="H45" s="74"/>
    </row>
    <row r="46" spans="1:8" ht="12.75">
      <c r="A46" s="75"/>
      <c r="B46" s="76" t="s">
        <v>6</v>
      </c>
      <c r="C46" s="77" t="s">
        <v>263</v>
      </c>
      <c r="D46" s="78">
        <v>0</v>
      </c>
      <c r="E46" s="79">
        <v>3</v>
      </c>
      <c r="F46" s="80">
        <v>2</v>
      </c>
      <c r="G46" s="81">
        <v>-70931</v>
      </c>
      <c r="H46" s="81">
        <v>648626</v>
      </c>
    </row>
    <row r="47" spans="1:8" ht="12.75">
      <c r="A47" s="40" t="s">
        <v>264</v>
      </c>
      <c r="B47" s="53" t="s">
        <v>19</v>
      </c>
      <c r="C47" s="42" t="s">
        <v>258</v>
      </c>
      <c r="D47" s="43">
        <v>0</v>
      </c>
      <c r="E47" s="44">
        <v>3</v>
      </c>
      <c r="F47" s="45">
        <v>3</v>
      </c>
      <c r="G47" s="46">
        <v>-299673</v>
      </c>
      <c r="H47" s="46">
        <v>3214915</v>
      </c>
    </row>
    <row r="48" spans="1:8" ht="12.75">
      <c r="A48" s="40" t="s">
        <v>265</v>
      </c>
      <c r="B48" s="53" t="s">
        <v>20</v>
      </c>
      <c r="C48" s="42" t="s">
        <v>260</v>
      </c>
      <c r="D48" s="43">
        <v>0</v>
      </c>
      <c r="E48" s="44">
        <v>3</v>
      </c>
      <c r="F48" s="45">
        <v>4</v>
      </c>
      <c r="G48" s="46"/>
      <c r="H48" s="46"/>
    </row>
    <row r="49" spans="1:8" ht="12.75">
      <c r="A49" s="40" t="s">
        <v>266</v>
      </c>
      <c r="B49" s="53" t="s">
        <v>21</v>
      </c>
      <c r="C49" s="42" t="s">
        <v>262</v>
      </c>
      <c r="D49" s="43">
        <v>0</v>
      </c>
      <c r="E49" s="44">
        <v>3</v>
      </c>
      <c r="F49" s="45">
        <v>5</v>
      </c>
      <c r="G49" s="46">
        <v>228742</v>
      </c>
      <c r="H49" s="46">
        <v>-2566289</v>
      </c>
    </row>
    <row r="50" spans="1:8" ht="12.75" customHeight="1">
      <c r="A50" s="47"/>
      <c r="B50" s="82" t="s">
        <v>267</v>
      </c>
      <c r="C50" s="49" t="s">
        <v>593</v>
      </c>
      <c r="D50" s="50">
        <v>0</v>
      </c>
      <c r="E50" s="51">
        <v>3</v>
      </c>
      <c r="F50" s="52">
        <v>6</v>
      </c>
      <c r="G50" s="46">
        <f>G51+G54</f>
        <v>5490675</v>
      </c>
      <c r="H50" s="46">
        <f>H51+H54</f>
        <v>6349163</v>
      </c>
    </row>
    <row r="51" spans="1:8" ht="12.75">
      <c r="A51" s="47"/>
      <c r="B51" s="53" t="s">
        <v>5</v>
      </c>
      <c r="C51" s="54" t="s">
        <v>268</v>
      </c>
      <c r="D51" s="43">
        <v>0</v>
      </c>
      <c r="E51" s="44">
        <v>3</v>
      </c>
      <c r="F51" s="45">
        <v>7</v>
      </c>
      <c r="G51" s="46">
        <f>G52+G53</f>
        <v>5488817</v>
      </c>
      <c r="H51" s="46">
        <f>H52+H53</f>
        <v>6335663</v>
      </c>
    </row>
    <row r="52" spans="1:8" ht="12.75">
      <c r="A52" s="40" t="s">
        <v>269</v>
      </c>
      <c r="B52" s="55" t="s">
        <v>270</v>
      </c>
      <c r="C52" s="54" t="s">
        <v>271</v>
      </c>
      <c r="D52" s="43">
        <v>0</v>
      </c>
      <c r="E52" s="44">
        <v>3</v>
      </c>
      <c r="F52" s="45">
        <v>8</v>
      </c>
      <c r="G52" s="46">
        <v>5488817</v>
      </c>
      <c r="H52" s="46">
        <v>6335663</v>
      </c>
    </row>
    <row r="53" spans="1:8" ht="12.75">
      <c r="A53" s="40" t="s">
        <v>272</v>
      </c>
      <c r="B53" s="55" t="s">
        <v>273</v>
      </c>
      <c r="C53" s="54" t="s">
        <v>262</v>
      </c>
      <c r="D53" s="43">
        <v>0</v>
      </c>
      <c r="E53" s="44">
        <v>3</v>
      </c>
      <c r="F53" s="45">
        <v>9</v>
      </c>
      <c r="G53" s="46"/>
      <c r="H53" s="46"/>
    </row>
    <row r="54" spans="1:9" s="83" customFormat="1" ht="11.25">
      <c r="A54" s="47"/>
      <c r="B54" s="53" t="s">
        <v>6</v>
      </c>
      <c r="C54" s="42" t="s">
        <v>274</v>
      </c>
      <c r="D54" s="43">
        <v>0</v>
      </c>
      <c r="E54" s="44">
        <v>4</v>
      </c>
      <c r="F54" s="45">
        <v>0</v>
      </c>
      <c r="G54" s="46">
        <f>G55+G56+G57</f>
        <v>1858</v>
      </c>
      <c r="H54" s="46">
        <f>H55+H56+H57</f>
        <v>13500</v>
      </c>
      <c r="I54" s="16"/>
    </row>
    <row r="55" spans="1:8" ht="19.5">
      <c r="A55" s="40" t="s">
        <v>275</v>
      </c>
      <c r="B55" s="53" t="s">
        <v>19</v>
      </c>
      <c r="C55" s="62" t="s">
        <v>258</v>
      </c>
      <c r="D55" s="43">
        <v>0</v>
      </c>
      <c r="E55" s="44">
        <v>4</v>
      </c>
      <c r="F55" s="45">
        <v>1</v>
      </c>
      <c r="G55" s="46">
        <v>1858</v>
      </c>
      <c r="H55" s="46">
        <v>13500</v>
      </c>
    </row>
    <row r="56" spans="1:8" ht="12.75">
      <c r="A56" s="40" t="s">
        <v>276</v>
      </c>
      <c r="B56" s="53" t="s">
        <v>20</v>
      </c>
      <c r="C56" s="42" t="s">
        <v>260</v>
      </c>
      <c r="D56" s="43">
        <v>0</v>
      </c>
      <c r="E56" s="44">
        <v>4</v>
      </c>
      <c r="F56" s="45">
        <v>2</v>
      </c>
      <c r="G56" s="46"/>
      <c r="H56" s="46"/>
    </row>
    <row r="57" spans="1:8" ht="12.75">
      <c r="A57" s="40" t="s">
        <v>277</v>
      </c>
      <c r="B57" s="53" t="s">
        <v>21</v>
      </c>
      <c r="C57" s="42" t="s">
        <v>262</v>
      </c>
      <c r="D57" s="43">
        <v>0</v>
      </c>
      <c r="E57" s="44">
        <v>4</v>
      </c>
      <c r="F57" s="45">
        <v>3</v>
      </c>
      <c r="G57" s="46"/>
      <c r="H57" s="46"/>
    </row>
    <row r="58" spans="1:9" s="84" customFormat="1" ht="22.5">
      <c r="A58" s="47"/>
      <c r="B58" s="48" t="s">
        <v>278</v>
      </c>
      <c r="C58" s="2" t="s">
        <v>594</v>
      </c>
      <c r="D58" s="50">
        <v>0</v>
      </c>
      <c r="E58" s="51">
        <v>4</v>
      </c>
      <c r="F58" s="52">
        <v>4</v>
      </c>
      <c r="G58" s="46">
        <f>G59+G60+G61</f>
        <v>0</v>
      </c>
      <c r="H58" s="46">
        <f>H59+H60+H61</f>
        <v>0</v>
      </c>
      <c r="I58" s="38"/>
    </row>
    <row r="59" spans="1:8" ht="12.75">
      <c r="A59" s="40" t="s">
        <v>279</v>
      </c>
      <c r="B59" s="53" t="s">
        <v>5</v>
      </c>
      <c r="C59" s="42" t="s">
        <v>258</v>
      </c>
      <c r="D59" s="43">
        <v>0</v>
      </c>
      <c r="E59" s="44">
        <v>4</v>
      </c>
      <c r="F59" s="45">
        <v>5</v>
      </c>
      <c r="G59" s="46"/>
      <c r="H59" s="46"/>
    </row>
    <row r="60" spans="1:8" ht="12.75">
      <c r="A60" s="40" t="s">
        <v>280</v>
      </c>
      <c r="B60" s="53" t="s">
        <v>6</v>
      </c>
      <c r="C60" s="42" t="s">
        <v>260</v>
      </c>
      <c r="D60" s="43">
        <v>0</v>
      </c>
      <c r="E60" s="44">
        <v>4</v>
      </c>
      <c r="F60" s="45">
        <v>6</v>
      </c>
      <c r="G60" s="46"/>
      <c r="H60" s="46"/>
    </row>
    <row r="61" spans="1:8" ht="12.75">
      <c r="A61" s="40" t="s">
        <v>281</v>
      </c>
      <c r="B61" s="53" t="s">
        <v>10</v>
      </c>
      <c r="C61" s="42" t="s">
        <v>262</v>
      </c>
      <c r="D61" s="43">
        <v>0</v>
      </c>
      <c r="E61" s="44">
        <v>4</v>
      </c>
      <c r="F61" s="45">
        <v>7</v>
      </c>
      <c r="G61" s="46"/>
      <c r="H61" s="46"/>
    </row>
    <row r="62" spans="1:8" ht="12.75" customHeight="1">
      <c r="A62" s="47"/>
      <c r="B62" s="48" t="s">
        <v>282</v>
      </c>
      <c r="C62" s="2" t="s">
        <v>595</v>
      </c>
      <c r="D62" s="50">
        <v>0</v>
      </c>
      <c r="E62" s="51">
        <v>4</v>
      </c>
      <c r="F62" s="52">
        <v>8</v>
      </c>
      <c r="G62" s="46">
        <f>G63+G64</f>
        <v>0</v>
      </c>
      <c r="H62" s="46">
        <f>H63+H64</f>
        <v>0</v>
      </c>
    </row>
    <row r="63" spans="1:8" ht="12.75">
      <c r="A63" s="40" t="s">
        <v>283</v>
      </c>
      <c r="B63" s="53" t="s">
        <v>5</v>
      </c>
      <c r="C63" s="54" t="s">
        <v>284</v>
      </c>
      <c r="D63" s="43">
        <v>0</v>
      </c>
      <c r="E63" s="44">
        <v>4</v>
      </c>
      <c r="F63" s="45">
        <v>9</v>
      </c>
      <c r="G63" s="46"/>
      <c r="H63" s="46"/>
    </row>
    <row r="64" spans="1:8" ht="12.75">
      <c r="A64" s="40" t="s">
        <v>285</v>
      </c>
      <c r="B64" s="53" t="s">
        <v>6</v>
      </c>
      <c r="C64" s="54" t="s">
        <v>286</v>
      </c>
      <c r="D64" s="43">
        <v>0</v>
      </c>
      <c r="E64" s="44">
        <v>5</v>
      </c>
      <c r="F64" s="45">
        <v>0</v>
      </c>
      <c r="G64" s="46"/>
      <c r="H64" s="46"/>
    </row>
    <row r="65" spans="1:8" ht="12.75">
      <c r="A65" s="47"/>
      <c r="B65" s="48" t="s">
        <v>287</v>
      </c>
      <c r="C65" s="85" t="s">
        <v>596</v>
      </c>
      <c r="D65" s="50">
        <v>0</v>
      </c>
      <c r="E65" s="51">
        <v>5</v>
      </c>
      <c r="F65" s="52">
        <v>1</v>
      </c>
      <c r="G65" s="46">
        <f>G66+G70</f>
        <v>8040788</v>
      </c>
      <c r="H65" s="46">
        <f>H66+H70</f>
        <v>8182581</v>
      </c>
    </row>
    <row r="66" spans="1:8" ht="12.75">
      <c r="A66" s="47"/>
      <c r="B66" s="55" t="s">
        <v>5</v>
      </c>
      <c r="C66" s="54" t="s">
        <v>288</v>
      </c>
      <c r="D66" s="43">
        <v>0</v>
      </c>
      <c r="E66" s="44">
        <v>5</v>
      </c>
      <c r="F66" s="45">
        <v>2</v>
      </c>
      <c r="G66" s="46">
        <v>3476049</v>
      </c>
      <c r="H66" s="46">
        <v>3595880</v>
      </c>
    </row>
    <row r="67" spans="1:8" ht="12.75">
      <c r="A67" s="40" t="s">
        <v>289</v>
      </c>
      <c r="B67" s="53" t="s">
        <v>17</v>
      </c>
      <c r="C67" s="54" t="s">
        <v>290</v>
      </c>
      <c r="D67" s="43">
        <v>0</v>
      </c>
      <c r="E67" s="44">
        <v>5</v>
      </c>
      <c r="F67" s="45">
        <v>3</v>
      </c>
      <c r="G67" s="46">
        <v>3356446</v>
      </c>
      <c r="H67" s="46">
        <v>3647810</v>
      </c>
    </row>
    <row r="68" spans="1:8" ht="29.25">
      <c r="A68" s="40" t="s">
        <v>291</v>
      </c>
      <c r="B68" s="53" t="s">
        <v>18</v>
      </c>
      <c r="C68" s="86" t="s">
        <v>292</v>
      </c>
      <c r="D68" s="43">
        <v>0</v>
      </c>
      <c r="E68" s="44">
        <v>5</v>
      </c>
      <c r="F68" s="45">
        <v>4</v>
      </c>
      <c r="G68" s="46">
        <v>32553</v>
      </c>
      <c r="H68" s="46">
        <v>0</v>
      </c>
    </row>
    <row r="69" spans="1:8" ht="12.75">
      <c r="A69" s="40" t="s">
        <v>293</v>
      </c>
      <c r="B69" s="53" t="s">
        <v>68</v>
      </c>
      <c r="C69" s="54" t="s">
        <v>294</v>
      </c>
      <c r="D69" s="43">
        <v>0</v>
      </c>
      <c r="E69" s="44">
        <v>5</v>
      </c>
      <c r="F69" s="45">
        <v>5</v>
      </c>
      <c r="G69" s="46">
        <v>87050</v>
      </c>
      <c r="H69" s="46">
        <v>-51930</v>
      </c>
    </row>
    <row r="70" spans="1:8" ht="12.75">
      <c r="A70" s="47"/>
      <c r="B70" s="53" t="s">
        <v>6</v>
      </c>
      <c r="C70" s="54" t="s">
        <v>295</v>
      </c>
      <c r="D70" s="43">
        <v>0</v>
      </c>
      <c r="E70" s="44">
        <v>5</v>
      </c>
      <c r="F70" s="45">
        <v>6</v>
      </c>
      <c r="G70" s="46">
        <f>G71+G72+G73</f>
        <v>4564739</v>
      </c>
      <c r="H70" s="46">
        <f>H71+H72+H73</f>
        <v>4586701</v>
      </c>
    </row>
    <row r="71" spans="1:8" ht="12.75">
      <c r="A71" s="40" t="s">
        <v>296</v>
      </c>
      <c r="B71" s="53" t="s">
        <v>19</v>
      </c>
      <c r="C71" s="86" t="s">
        <v>297</v>
      </c>
      <c r="D71" s="43">
        <v>0</v>
      </c>
      <c r="E71" s="44">
        <v>5</v>
      </c>
      <c r="F71" s="45">
        <v>7</v>
      </c>
      <c r="G71" s="46">
        <v>320992</v>
      </c>
      <c r="H71" s="46">
        <v>322509</v>
      </c>
    </row>
    <row r="72" spans="1:8" ht="12.75">
      <c r="A72" s="40" t="s">
        <v>298</v>
      </c>
      <c r="B72" s="53" t="s">
        <v>20</v>
      </c>
      <c r="C72" s="54" t="s">
        <v>299</v>
      </c>
      <c r="D72" s="43">
        <v>0</v>
      </c>
      <c r="E72" s="44">
        <v>5</v>
      </c>
      <c r="F72" s="45">
        <v>8</v>
      </c>
      <c r="G72" s="46">
        <v>1249260</v>
      </c>
      <c r="H72" s="46">
        <v>1614990</v>
      </c>
    </row>
    <row r="73" spans="1:8" ht="19.5">
      <c r="A73" s="40" t="s">
        <v>300</v>
      </c>
      <c r="B73" s="53" t="s">
        <v>21</v>
      </c>
      <c r="C73" s="86" t="s">
        <v>301</v>
      </c>
      <c r="D73" s="43">
        <v>0</v>
      </c>
      <c r="E73" s="44">
        <v>5</v>
      </c>
      <c r="F73" s="45">
        <v>9</v>
      </c>
      <c r="G73" s="46">
        <v>2994487</v>
      </c>
      <c r="H73" s="46">
        <v>2649202</v>
      </c>
    </row>
    <row r="74" spans="1:8" ht="12.75">
      <c r="A74" s="47"/>
      <c r="B74" s="48" t="s">
        <v>302</v>
      </c>
      <c r="C74" s="85" t="s">
        <v>597</v>
      </c>
      <c r="D74" s="50">
        <v>0</v>
      </c>
      <c r="E74" s="51">
        <v>6</v>
      </c>
      <c r="F74" s="52">
        <v>0</v>
      </c>
      <c r="G74" s="46">
        <f>G77+G78+G80</f>
        <v>4786</v>
      </c>
      <c r="H74" s="46">
        <v>29871</v>
      </c>
    </row>
    <row r="75" spans="1:8" ht="12.75">
      <c r="A75" s="40" t="s">
        <v>303</v>
      </c>
      <c r="B75" s="53" t="s">
        <v>5</v>
      </c>
      <c r="C75" s="42" t="s">
        <v>304</v>
      </c>
      <c r="D75" s="43">
        <v>0</v>
      </c>
      <c r="E75" s="44">
        <v>6</v>
      </c>
      <c r="F75" s="45">
        <v>1</v>
      </c>
      <c r="G75" s="46"/>
      <c r="H75" s="46"/>
    </row>
    <row r="76" spans="1:8" ht="12.75">
      <c r="A76" s="40" t="s">
        <v>305</v>
      </c>
      <c r="B76" s="53" t="s">
        <v>6</v>
      </c>
      <c r="C76" s="3" t="s">
        <v>306</v>
      </c>
      <c r="D76" s="43">
        <v>0</v>
      </c>
      <c r="E76" s="44">
        <v>6</v>
      </c>
      <c r="F76" s="45">
        <v>2</v>
      </c>
      <c r="G76" s="46"/>
      <c r="H76" s="46"/>
    </row>
    <row r="77" spans="1:8" ht="12.75">
      <c r="A77" s="40" t="s">
        <v>307</v>
      </c>
      <c r="B77" s="53" t="s">
        <v>10</v>
      </c>
      <c r="C77" s="54" t="s">
        <v>308</v>
      </c>
      <c r="D77" s="43">
        <v>0</v>
      </c>
      <c r="E77" s="44">
        <v>6</v>
      </c>
      <c r="F77" s="45">
        <v>3</v>
      </c>
      <c r="G77" s="46">
        <v>1536</v>
      </c>
      <c r="H77" s="46">
        <v>1948</v>
      </c>
    </row>
    <row r="78" spans="1:8" ht="12.75">
      <c r="A78" s="40" t="s">
        <v>309</v>
      </c>
      <c r="B78" s="53" t="s">
        <v>27</v>
      </c>
      <c r="C78" s="54" t="s">
        <v>310</v>
      </c>
      <c r="D78" s="43">
        <v>0</v>
      </c>
      <c r="E78" s="44">
        <v>6</v>
      </c>
      <c r="F78" s="45">
        <v>4</v>
      </c>
      <c r="G78" s="46">
        <v>3083</v>
      </c>
      <c r="H78" s="46">
        <v>27923</v>
      </c>
    </row>
    <row r="79" spans="1:8" ht="12.75">
      <c r="A79" s="40" t="s">
        <v>311</v>
      </c>
      <c r="B79" s="53" t="s">
        <v>51</v>
      </c>
      <c r="C79" s="3" t="s">
        <v>312</v>
      </c>
      <c r="D79" s="43">
        <v>0</v>
      </c>
      <c r="E79" s="44">
        <v>6</v>
      </c>
      <c r="F79" s="45">
        <v>5</v>
      </c>
      <c r="G79" s="46"/>
      <c r="H79" s="46"/>
    </row>
    <row r="80" spans="1:8" ht="12.75">
      <c r="A80" s="40" t="s">
        <v>313</v>
      </c>
      <c r="B80" s="53" t="s">
        <v>52</v>
      </c>
      <c r="C80" s="22" t="s">
        <v>314</v>
      </c>
      <c r="D80" s="43">
        <v>0</v>
      </c>
      <c r="E80" s="44">
        <v>6</v>
      </c>
      <c r="F80" s="45">
        <v>6</v>
      </c>
      <c r="G80" s="46">
        <v>167</v>
      </c>
      <c r="H80" s="46">
        <v>0</v>
      </c>
    </row>
    <row r="81" spans="1:8" ht="12.75">
      <c r="A81" s="47"/>
      <c r="B81" s="48" t="s">
        <v>315</v>
      </c>
      <c r="C81" s="85" t="s">
        <v>598</v>
      </c>
      <c r="D81" s="50">
        <v>0</v>
      </c>
      <c r="E81" s="51">
        <v>6</v>
      </c>
      <c r="F81" s="52">
        <v>7</v>
      </c>
      <c r="G81" s="46">
        <f>G82+G83</f>
        <v>761981</v>
      </c>
      <c r="H81" s="46">
        <f>H82+H83</f>
        <v>148193</v>
      </c>
    </row>
    <row r="82" spans="1:8" ht="12.75">
      <c r="A82" s="40" t="s">
        <v>316</v>
      </c>
      <c r="B82" s="53" t="s">
        <v>5</v>
      </c>
      <c r="C82" s="3" t="s">
        <v>317</v>
      </c>
      <c r="D82" s="43">
        <v>0</v>
      </c>
      <c r="E82" s="44">
        <v>6</v>
      </c>
      <c r="F82" s="45">
        <v>8</v>
      </c>
      <c r="G82" s="46">
        <v>100878</v>
      </c>
      <c r="H82" s="46">
        <v>88261</v>
      </c>
    </row>
    <row r="83" spans="1:8" ht="20.25" thickBot="1">
      <c r="A83" s="63" t="s">
        <v>318</v>
      </c>
      <c r="B83" s="64" t="s">
        <v>6</v>
      </c>
      <c r="C83" s="87" t="s">
        <v>319</v>
      </c>
      <c r="D83" s="66">
        <v>0</v>
      </c>
      <c r="E83" s="67">
        <v>6</v>
      </c>
      <c r="F83" s="68">
        <v>9</v>
      </c>
      <c r="G83" s="69">
        <v>661103</v>
      </c>
      <c r="H83" s="69">
        <v>59932</v>
      </c>
    </row>
    <row r="84" spans="1:9" ht="12.75">
      <c r="A84" s="88"/>
      <c r="B84" s="89"/>
      <c r="C84" s="90"/>
      <c r="D84" s="91"/>
      <c r="E84" s="91"/>
      <c r="F84" s="91"/>
      <c r="G84" s="92"/>
      <c r="H84" s="92"/>
      <c r="I84" s="16" t="s">
        <v>6</v>
      </c>
    </row>
    <row r="85" spans="1:8" ht="13.5" thickBot="1">
      <c r="A85" s="70"/>
      <c r="B85" s="71"/>
      <c r="C85" s="93"/>
      <c r="D85" s="73"/>
      <c r="E85" s="73"/>
      <c r="F85" s="73"/>
      <c r="G85" s="74"/>
      <c r="H85" s="74"/>
    </row>
    <row r="86" spans="1:8" ht="12.75">
      <c r="A86" s="75">
        <v>467.4581</v>
      </c>
      <c r="B86" s="94" t="s">
        <v>320</v>
      </c>
      <c r="C86" s="95" t="s">
        <v>321</v>
      </c>
      <c r="D86" s="34">
        <v>0</v>
      </c>
      <c r="E86" s="35">
        <v>7</v>
      </c>
      <c r="F86" s="36">
        <v>0</v>
      </c>
      <c r="G86" s="81"/>
      <c r="H86" s="81"/>
    </row>
    <row r="87" spans="1:8" ht="27" customHeight="1">
      <c r="A87" s="47" t="s">
        <v>322</v>
      </c>
      <c r="B87" s="48" t="s">
        <v>323</v>
      </c>
      <c r="C87" s="85" t="s">
        <v>599</v>
      </c>
      <c r="D87" s="50">
        <v>0</v>
      </c>
      <c r="E87" s="51">
        <v>7</v>
      </c>
      <c r="F87" s="52">
        <v>1</v>
      </c>
      <c r="G87" s="96">
        <f>G14+G23+G37+G38+G39-G40-G50-G58-G62-G65-G74-G81-G86+1</f>
        <v>571166</v>
      </c>
      <c r="H87" s="96">
        <f>H14+H23+H37+H38+H39-H40-H50-H58-H62-H65-H74-H81-H86</f>
        <v>706143</v>
      </c>
    </row>
    <row r="88" spans="1:8" ht="12.75">
      <c r="A88" s="47"/>
      <c r="B88" s="48" t="s">
        <v>324</v>
      </c>
      <c r="C88" s="2" t="s">
        <v>600</v>
      </c>
      <c r="D88" s="50">
        <v>0</v>
      </c>
      <c r="E88" s="51">
        <v>7</v>
      </c>
      <c r="F88" s="52">
        <v>2</v>
      </c>
      <c r="G88" s="96">
        <f>G89+G90</f>
        <v>0</v>
      </c>
      <c r="H88" s="96">
        <f>H89+H90</f>
        <v>0</v>
      </c>
    </row>
    <row r="89" spans="1:8" ht="12.75">
      <c r="A89" s="40" t="s">
        <v>325</v>
      </c>
      <c r="B89" s="53" t="s">
        <v>5</v>
      </c>
      <c r="C89" s="3" t="s">
        <v>326</v>
      </c>
      <c r="D89" s="43">
        <v>0</v>
      </c>
      <c r="E89" s="44">
        <v>7</v>
      </c>
      <c r="F89" s="45">
        <v>3</v>
      </c>
      <c r="G89" s="46"/>
      <c r="H89" s="46"/>
    </row>
    <row r="90" spans="1:8" ht="12.75">
      <c r="A90" s="47"/>
      <c r="B90" s="55" t="s">
        <v>6</v>
      </c>
      <c r="C90" s="3" t="s">
        <v>327</v>
      </c>
      <c r="D90" s="43">
        <v>0</v>
      </c>
      <c r="E90" s="44">
        <v>7</v>
      </c>
      <c r="F90" s="45">
        <v>4</v>
      </c>
      <c r="G90" s="46"/>
      <c r="H90" s="46"/>
    </row>
    <row r="91" spans="1:8" ht="13.5" thickBot="1">
      <c r="A91" s="97" t="s">
        <v>328</v>
      </c>
      <c r="B91" s="98" t="s">
        <v>329</v>
      </c>
      <c r="C91" s="99" t="s">
        <v>601</v>
      </c>
      <c r="D91" s="100">
        <v>0</v>
      </c>
      <c r="E91" s="101">
        <v>7</v>
      </c>
      <c r="F91" s="102">
        <v>5</v>
      </c>
      <c r="G91" s="103">
        <f>G87-G88</f>
        <v>571166</v>
      </c>
      <c r="H91" s="103">
        <f>H87-H88</f>
        <v>706143</v>
      </c>
    </row>
    <row r="92" spans="1:8" ht="12.75">
      <c r="A92" s="104" t="s">
        <v>330</v>
      </c>
      <c r="B92" s="105" t="s">
        <v>331</v>
      </c>
      <c r="C92" s="106" t="s">
        <v>332</v>
      </c>
      <c r="D92" s="32">
        <v>0</v>
      </c>
      <c r="E92" s="107">
        <v>7</v>
      </c>
      <c r="F92" s="108">
        <v>6</v>
      </c>
      <c r="G92" s="109"/>
      <c r="H92" s="109"/>
    </row>
    <row r="93" spans="1:8" ht="12.75">
      <c r="A93" s="110"/>
      <c r="B93" s="111" t="s">
        <v>333</v>
      </c>
      <c r="C93" s="112" t="s">
        <v>602</v>
      </c>
      <c r="D93" s="113">
        <v>0</v>
      </c>
      <c r="E93" s="114">
        <v>7</v>
      </c>
      <c r="F93" s="115">
        <v>7</v>
      </c>
      <c r="G93" s="116">
        <f>G91+G92</f>
        <v>571166</v>
      </c>
      <c r="H93" s="116">
        <f>H91+H92</f>
        <v>706143</v>
      </c>
    </row>
    <row r="94" spans="1:9" s="39" customFormat="1" ht="12.75">
      <c r="A94" s="110"/>
      <c r="B94" s="111" t="s">
        <v>334</v>
      </c>
      <c r="C94" s="112" t="s">
        <v>603</v>
      </c>
      <c r="D94" s="113">
        <v>0</v>
      </c>
      <c r="E94" s="114">
        <v>7</v>
      </c>
      <c r="F94" s="115">
        <v>8</v>
      </c>
      <c r="G94" s="117">
        <f>G95+G96+G97+G98+G99+G100</f>
        <v>0</v>
      </c>
      <c r="H94" s="117">
        <f>H95+H96+H97+H98+H99+H100</f>
        <v>0</v>
      </c>
      <c r="I94" s="38"/>
    </row>
    <row r="95" spans="1:8" ht="12.75">
      <c r="A95" s="110"/>
      <c r="B95" s="118" t="s">
        <v>5</v>
      </c>
      <c r="C95" s="119" t="s">
        <v>335</v>
      </c>
      <c r="D95" s="113">
        <v>0</v>
      </c>
      <c r="E95" s="114">
        <v>7</v>
      </c>
      <c r="F95" s="115">
        <v>9</v>
      </c>
      <c r="G95" s="116"/>
      <c r="H95" s="116"/>
    </row>
    <row r="96" spans="1:8" ht="12.75">
      <c r="A96" s="110"/>
      <c r="B96" s="120" t="s">
        <v>6</v>
      </c>
      <c r="C96" s="119" t="s">
        <v>336</v>
      </c>
      <c r="D96" s="113">
        <v>0</v>
      </c>
      <c r="E96" s="114">
        <v>8</v>
      </c>
      <c r="F96" s="115">
        <v>0</v>
      </c>
      <c r="G96" s="116"/>
      <c r="H96" s="116"/>
    </row>
    <row r="97" spans="1:8" ht="12.75">
      <c r="A97" s="110"/>
      <c r="B97" s="120" t="s">
        <v>10</v>
      </c>
      <c r="C97" s="119" t="s">
        <v>337</v>
      </c>
      <c r="D97" s="113">
        <v>0</v>
      </c>
      <c r="E97" s="114">
        <v>8</v>
      </c>
      <c r="F97" s="115">
        <v>1</v>
      </c>
      <c r="G97" s="116"/>
      <c r="H97" s="116"/>
    </row>
    <row r="98" spans="1:8" ht="12.75">
      <c r="A98" s="110"/>
      <c r="B98" s="120" t="s">
        <v>27</v>
      </c>
      <c r="C98" s="119" t="s">
        <v>338</v>
      </c>
      <c r="D98" s="113">
        <v>0</v>
      </c>
      <c r="E98" s="114">
        <v>8</v>
      </c>
      <c r="F98" s="115">
        <v>2</v>
      </c>
      <c r="G98" s="116"/>
      <c r="H98" s="116"/>
    </row>
    <row r="99" spans="1:8" ht="12.75">
      <c r="A99" s="110"/>
      <c r="B99" s="120" t="s">
        <v>51</v>
      </c>
      <c r="C99" s="119" t="s">
        <v>339</v>
      </c>
      <c r="D99" s="113">
        <v>0</v>
      </c>
      <c r="E99" s="114">
        <v>8</v>
      </c>
      <c r="F99" s="115">
        <v>3</v>
      </c>
      <c r="G99" s="116"/>
      <c r="H99" s="116"/>
    </row>
    <row r="100" spans="1:8" ht="12.75">
      <c r="A100" s="110"/>
      <c r="B100" s="121" t="s">
        <v>52</v>
      </c>
      <c r="C100" s="119" t="s">
        <v>340</v>
      </c>
      <c r="D100" s="113">
        <v>0</v>
      </c>
      <c r="E100" s="114">
        <v>8</v>
      </c>
      <c r="F100" s="115">
        <v>4</v>
      </c>
      <c r="G100" s="116"/>
      <c r="H100" s="116"/>
    </row>
    <row r="101" spans="1:9" s="39" customFormat="1" ht="12.75">
      <c r="A101" s="110"/>
      <c r="B101" s="111" t="s">
        <v>341</v>
      </c>
      <c r="C101" s="112" t="s">
        <v>342</v>
      </c>
      <c r="D101" s="113">
        <v>0</v>
      </c>
      <c r="E101" s="114">
        <v>8</v>
      </c>
      <c r="F101" s="115">
        <v>5</v>
      </c>
      <c r="G101" s="117"/>
      <c r="H101" s="117"/>
      <c r="I101" s="38"/>
    </row>
    <row r="102" spans="1:9" s="39" customFormat="1" ht="12.75">
      <c r="A102" s="110"/>
      <c r="B102" s="111" t="s">
        <v>343</v>
      </c>
      <c r="C102" s="112" t="s">
        <v>604</v>
      </c>
      <c r="D102" s="113">
        <v>0</v>
      </c>
      <c r="E102" s="114">
        <v>8</v>
      </c>
      <c r="F102" s="115">
        <v>6</v>
      </c>
      <c r="G102" s="117">
        <f>G94+G101</f>
        <v>0</v>
      </c>
      <c r="H102" s="117">
        <f>H94+H101</f>
        <v>0</v>
      </c>
      <c r="I102" s="38"/>
    </row>
    <row r="103" spans="1:9" s="39" customFormat="1" ht="13.5" thickBot="1">
      <c r="A103" s="122"/>
      <c r="B103" s="123" t="s">
        <v>344</v>
      </c>
      <c r="C103" s="124" t="s">
        <v>605</v>
      </c>
      <c r="D103" s="98">
        <v>0</v>
      </c>
      <c r="E103" s="125">
        <v>8</v>
      </c>
      <c r="F103" s="126">
        <v>7</v>
      </c>
      <c r="G103" s="127">
        <f>G93+G102</f>
        <v>571166</v>
      </c>
      <c r="H103" s="127">
        <f>H93+H102</f>
        <v>706143</v>
      </c>
      <c r="I103" s="38"/>
    </row>
    <row r="104" spans="5:8" ht="13.5" thickBot="1">
      <c r="E104" s="18"/>
      <c r="F104" s="18"/>
      <c r="G104" s="128"/>
      <c r="H104" s="128"/>
    </row>
    <row r="105" spans="1:8" ht="12.75">
      <c r="A105" s="129"/>
      <c r="B105" s="130"/>
      <c r="C105" s="131" t="s">
        <v>345</v>
      </c>
      <c r="D105" s="32">
        <v>0</v>
      </c>
      <c r="E105" s="107">
        <v>8</v>
      </c>
      <c r="F105" s="108">
        <v>8</v>
      </c>
      <c r="G105" s="132"/>
      <c r="H105" s="132"/>
    </row>
    <row r="106" spans="1:8" ht="12.75">
      <c r="A106" s="110"/>
      <c r="B106" s="111" t="s">
        <v>346</v>
      </c>
      <c r="C106" s="133" t="s">
        <v>347</v>
      </c>
      <c r="D106" s="113">
        <v>0</v>
      </c>
      <c r="E106" s="114">
        <v>8</v>
      </c>
      <c r="F106" s="115">
        <v>9</v>
      </c>
      <c r="G106" s="134"/>
      <c r="H106" s="134"/>
    </row>
    <row r="107" spans="1:8" ht="13.5" thickBot="1">
      <c r="A107" s="135"/>
      <c r="B107" s="136" t="s">
        <v>348</v>
      </c>
      <c r="C107" s="137" t="s">
        <v>349</v>
      </c>
      <c r="D107" s="98">
        <v>0</v>
      </c>
      <c r="E107" s="125">
        <v>9</v>
      </c>
      <c r="F107" s="126">
        <v>0</v>
      </c>
      <c r="G107" s="138"/>
      <c r="H107" s="138"/>
    </row>
    <row r="108" spans="1:8" ht="13.5" thickBot="1">
      <c r="A108" s="28"/>
      <c r="B108" s="139"/>
      <c r="C108" s="140" t="s">
        <v>350</v>
      </c>
      <c r="D108" s="30">
        <v>0</v>
      </c>
      <c r="E108" s="141">
        <v>9</v>
      </c>
      <c r="F108" s="142">
        <v>1</v>
      </c>
      <c r="G108" s="143"/>
      <c r="H108" s="143"/>
    </row>
    <row r="109" spans="2:8" ht="13.5" thickBot="1">
      <c r="B109" s="144"/>
      <c r="C109" s="145"/>
      <c r="E109" s="18"/>
      <c r="F109" s="18"/>
      <c r="G109" s="128"/>
      <c r="H109" s="128"/>
    </row>
    <row r="110" spans="1:8" ht="12.75">
      <c r="A110" s="129"/>
      <c r="B110" s="130"/>
      <c r="C110" s="131" t="s">
        <v>351</v>
      </c>
      <c r="D110" s="32">
        <v>0</v>
      </c>
      <c r="E110" s="107">
        <v>9</v>
      </c>
      <c r="F110" s="108">
        <v>2</v>
      </c>
      <c r="G110" s="132"/>
      <c r="H110" s="132"/>
    </row>
    <row r="111" spans="1:8" ht="12.75">
      <c r="A111" s="110"/>
      <c r="B111" s="111" t="s">
        <v>346</v>
      </c>
      <c r="C111" s="133" t="s">
        <v>347</v>
      </c>
      <c r="D111" s="113">
        <v>0</v>
      </c>
      <c r="E111" s="114">
        <v>9</v>
      </c>
      <c r="F111" s="115">
        <v>3</v>
      </c>
      <c r="G111" s="134"/>
      <c r="H111" s="134"/>
    </row>
    <row r="112" spans="1:8" ht="13.5" thickBot="1">
      <c r="A112" s="135"/>
      <c r="B112" s="136" t="s">
        <v>348</v>
      </c>
      <c r="C112" s="137" t="s">
        <v>349</v>
      </c>
      <c r="D112" s="98">
        <v>0</v>
      </c>
      <c r="E112" s="125">
        <v>9</v>
      </c>
      <c r="F112" s="126">
        <v>4</v>
      </c>
      <c r="G112" s="138"/>
      <c r="H112" s="138"/>
    </row>
    <row r="113" spans="1:8" ht="13.5" thickBot="1">
      <c r="A113" s="28"/>
      <c r="B113" s="139"/>
      <c r="C113" s="140" t="s">
        <v>350</v>
      </c>
      <c r="D113" s="30">
        <v>0</v>
      </c>
      <c r="E113" s="141">
        <v>9</v>
      </c>
      <c r="F113" s="142">
        <v>5</v>
      </c>
      <c r="G113" s="143"/>
      <c r="H113" s="143"/>
    </row>
    <row r="114" spans="1:8" ht="12.75">
      <c r="A114" s="146"/>
      <c r="B114" s="144"/>
      <c r="C114" s="145"/>
      <c r="D114" s="146"/>
      <c r="E114" s="21"/>
      <c r="F114" s="21"/>
      <c r="G114" s="21"/>
      <c r="H114" s="21"/>
    </row>
    <row r="115" spans="1:8" ht="12.75">
      <c r="A115" s="146"/>
      <c r="B115" s="144"/>
      <c r="C115" s="145"/>
      <c r="D115" s="146"/>
      <c r="E115" s="21"/>
      <c r="F115" s="21"/>
      <c r="G115" s="147"/>
      <c r="H115" s="147"/>
    </row>
    <row r="116" spans="1:8" ht="12.75">
      <c r="A116" s="146"/>
      <c r="B116" s="144"/>
      <c r="C116" s="145"/>
      <c r="D116" s="146"/>
      <c r="E116" s="21"/>
      <c r="F116" s="21"/>
      <c r="G116" s="21"/>
      <c r="H116" s="147"/>
    </row>
    <row r="117" spans="1:8" ht="12.75">
      <c r="A117" s="146"/>
      <c r="B117" s="144"/>
      <c r="C117" s="145"/>
      <c r="D117" s="146"/>
      <c r="E117" s="21"/>
      <c r="F117" s="21"/>
      <c r="G117" s="21"/>
      <c r="H117" s="147"/>
    </row>
    <row r="118" spans="1:8" ht="12.75">
      <c r="A118" s="146"/>
      <c r="B118" s="144"/>
      <c r="C118" s="145"/>
      <c r="D118" s="146"/>
      <c r="E118" s="21"/>
      <c r="F118" s="21"/>
      <c r="G118" s="21"/>
      <c r="H118" s="21"/>
    </row>
    <row r="119" spans="1:8" ht="12.75">
      <c r="A119" s="146"/>
      <c r="B119" s="144"/>
      <c r="C119" s="145"/>
      <c r="D119" s="146"/>
      <c r="E119" s="21"/>
      <c r="F119" s="21"/>
      <c r="G119" s="21"/>
      <c r="H119" s="21"/>
    </row>
    <row r="120" spans="1:8" ht="12.75">
      <c r="A120" s="146"/>
      <c r="B120" s="144"/>
      <c r="C120" s="145"/>
      <c r="D120" s="146"/>
      <c r="E120" s="21"/>
      <c r="F120" s="21"/>
      <c r="G120" s="21"/>
      <c r="H120" s="21"/>
    </row>
    <row r="121" spans="1:8" ht="12.75">
      <c r="A121" s="146"/>
      <c r="B121" s="144"/>
      <c r="C121" s="145"/>
      <c r="D121" s="146"/>
      <c r="E121" s="21"/>
      <c r="F121" s="21"/>
      <c r="G121" s="21"/>
      <c r="H121" s="21"/>
    </row>
    <row r="122" spans="1:8" ht="12" customHeight="1">
      <c r="A122" s="146"/>
      <c r="B122" s="144"/>
      <c r="C122" s="145"/>
      <c r="D122" s="146"/>
      <c r="E122" s="21"/>
      <c r="F122" s="21"/>
      <c r="G122" s="21"/>
      <c r="H122" s="21"/>
    </row>
    <row r="123" spans="2:9" ht="12.75">
      <c r="B123" s="144"/>
      <c r="C123" s="145"/>
      <c r="E123" s="18"/>
      <c r="F123" s="18"/>
      <c r="G123" s="18"/>
      <c r="H123" s="18"/>
      <c r="I123" s="16" t="s">
        <v>10</v>
      </c>
    </row>
    <row r="124" spans="2:8" ht="12.75">
      <c r="B124" s="144"/>
      <c r="C124" s="145"/>
      <c r="E124" s="18"/>
      <c r="F124" s="18"/>
      <c r="G124" s="18"/>
      <c r="H124" s="18"/>
    </row>
    <row r="125" spans="1:8" ht="12.75">
      <c r="A125" s="383" t="s">
        <v>352</v>
      </c>
      <c r="B125" s="383"/>
      <c r="C125" s="383"/>
      <c r="D125" s="383"/>
      <c r="E125" s="383"/>
      <c r="F125" s="383"/>
      <c r="G125" s="383"/>
      <c r="H125" s="383"/>
    </row>
    <row r="126" spans="5:8" ht="13.5" thickBot="1">
      <c r="E126" s="18"/>
      <c r="F126" s="18"/>
      <c r="G126" s="18"/>
      <c r="H126" s="18"/>
    </row>
    <row r="127" spans="1:8" ht="22.5">
      <c r="A127" s="148"/>
      <c r="B127" s="149" t="s">
        <v>199</v>
      </c>
      <c r="C127" s="150" t="s">
        <v>353</v>
      </c>
      <c r="D127" s="149">
        <v>0</v>
      </c>
      <c r="E127" s="151">
        <v>9</v>
      </c>
      <c r="F127" s="152">
        <v>6</v>
      </c>
      <c r="G127" s="205">
        <f>G128+G129+G130+G131+G132+G133</f>
        <v>571166</v>
      </c>
      <c r="H127" s="205">
        <f>H128+H129+H130+H131+H132+H133</f>
        <v>706143</v>
      </c>
    </row>
    <row r="128" spans="1:8" ht="12.75">
      <c r="A128" s="153" t="s">
        <v>354</v>
      </c>
      <c r="B128" s="154" t="s">
        <v>5</v>
      </c>
      <c r="C128" s="155" t="s">
        <v>355</v>
      </c>
      <c r="D128" s="154">
        <v>0</v>
      </c>
      <c r="E128" s="156">
        <v>9</v>
      </c>
      <c r="F128" s="157">
        <v>7</v>
      </c>
      <c r="G128" s="206"/>
      <c r="H128" s="206"/>
    </row>
    <row r="129" spans="1:8" ht="12.75">
      <c r="A129" s="153" t="s">
        <v>356</v>
      </c>
      <c r="B129" s="55" t="s">
        <v>6</v>
      </c>
      <c r="C129" s="155" t="s">
        <v>84</v>
      </c>
      <c r="D129" s="154">
        <v>0</v>
      </c>
      <c r="E129" s="156">
        <v>9</v>
      </c>
      <c r="F129" s="157">
        <v>8</v>
      </c>
      <c r="G129" s="206"/>
      <c r="H129" s="206"/>
    </row>
    <row r="130" spans="1:8" ht="12.75">
      <c r="A130" s="153" t="s">
        <v>357</v>
      </c>
      <c r="B130" s="154" t="s">
        <v>10</v>
      </c>
      <c r="C130" s="155" t="s">
        <v>83</v>
      </c>
      <c r="D130" s="154">
        <v>0</v>
      </c>
      <c r="E130" s="156">
        <v>9</v>
      </c>
      <c r="F130" s="157">
        <v>9</v>
      </c>
      <c r="G130" s="206"/>
      <c r="H130" s="206"/>
    </row>
    <row r="131" spans="1:8" ht="12.75">
      <c r="A131" s="153" t="s">
        <v>358</v>
      </c>
      <c r="B131" s="154" t="s">
        <v>27</v>
      </c>
      <c r="C131" s="155" t="s">
        <v>85</v>
      </c>
      <c r="D131" s="154">
        <v>1</v>
      </c>
      <c r="E131" s="156">
        <v>0</v>
      </c>
      <c r="F131" s="157">
        <v>0</v>
      </c>
      <c r="G131" s="206">
        <f>G91</f>
        <v>571166</v>
      </c>
      <c r="H131" s="206">
        <f>H91</f>
        <v>706143</v>
      </c>
    </row>
    <row r="132" spans="1:8" ht="12.75">
      <c r="A132" s="153" t="s">
        <v>359</v>
      </c>
      <c r="B132" s="55" t="s">
        <v>51</v>
      </c>
      <c r="C132" s="155" t="s">
        <v>360</v>
      </c>
      <c r="D132" s="154">
        <v>1</v>
      </c>
      <c r="E132" s="156">
        <v>0</v>
      </c>
      <c r="F132" s="157">
        <v>1</v>
      </c>
      <c r="G132" s="206"/>
      <c r="H132" s="206"/>
    </row>
    <row r="133" spans="1:8" ht="12.75">
      <c r="A133" s="55"/>
      <c r="B133" s="154" t="s">
        <v>52</v>
      </c>
      <c r="C133" s="155" t="s">
        <v>361</v>
      </c>
      <c r="D133" s="154">
        <v>1</v>
      </c>
      <c r="E133" s="156">
        <v>0</v>
      </c>
      <c r="F133" s="157">
        <v>2</v>
      </c>
      <c r="G133" s="206">
        <f>G134+G135</f>
        <v>0</v>
      </c>
      <c r="H133" s="206">
        <f>H134+H135</f>
        <v>0</v>
      </c>
    </row>
    <row r="134" spans="1:8" ht="12.75">
      <c r="A134" s="158">
        <v>833</v>
      </c>
      <c r="B134" s="154" t="s">
        <v>91</v>
      </c>
      <c r="C134" s="155" t="s">
        <v>362</v>
      </c>
      <c r="D134" s="154">
        <v>1</v>
      </c>
      <c r="E134" s="156">
        <v>0</v>
      </c>
      <c r="F134" s="157">
        <v>3</v>
      </c>
      <c r="G134" s="206"/>
      <c r="H134" s="206"/>
    </row>
    <row r="135" spans="1:8" ht="12.75">
      <c r="A135" s="55"/>
      <c r="B135" s="154" t="s">
        <v>92</v>
      </c>
      <c r="C135" s="155" t="s">
        <v>363</v>
      </c>
      <c r="D135" s="154">
        <v>1</v>
      </c>
      <c r="E135" s="156">
        <v>0</v>
      </c>
      <c r="F135" s="157">
        <v>4</v>
      </c>
      <c r="G135" s="206"/>
      <c r="H135" s="206"/>
    </row>
    <row r="136" spans="1:8" ht="12.75">
      <c r="A136" s="55"/>
      <c r="B136" s="154" t="s">
        <v>5</v>
      </c>
      <c r="C136" s="155" t="s">
        <v>364</v>
      </c>
      <c r="D136" s="154">
        <v>1</v>
      </c>
      <c r="E136" s="156">
        <v>0</v>
      </c>
      <c r="F136" s="157">
        <v>5</v>
      </c>
      <c r="G136" s="206">
        <f>G14+G23+G37+G38+G39</f>
        <v>22257367</v>
      </c>
      <c r="H136" s="206">
        <f>H14+H23+H37+H38+H39</f>
        <v>24080800</v>
      </c>
    </row>
    <row r="137" spans="1:8" ht="13.5" thickBot="1">
      <c r="A137" s="159"/>
      <c r="B137" s="160" t="s">
        <v>6</v>
      </c>
      <c r="C137" s="161" t="s">
        <v>365</v>
      </c>
      <c r="D137" s="160">
        <v>1</v>
      </c>
      <c r="E137" s="162">
        <v>0</v>
      </c>
      <c r="F137" s="163">
        <v>6</v>
      </c>
      <c r="G137" s="207">
        <f>G40+G50+G58+G65+G74+G81</f>
        <v>21686202</v>
      </c>
      <c r="H137" s="207">
        <f>H40+H50+H58+H65+H74+H81</f>
        <v>23374657</v>
      </c>
    </row>
    <row r="138" ht="12.75">
      <c r="G138" s="24"/>
    </row>
    <row r="139" ht="12.75">
      <c r="H139" s="24"/>
    </row>
    <row r="141" spans="1:9" ht="12.75">
      <c r="A141" s="10" t="s">
        <v>637</v>
      </c>
      <c r="C141" s="18"/>
      <c r="I141" s="10"/>
    </row>
    <row r="142" spans="1:9" ht="12.75">
      <c r="A142" s="164" t="s">
        <v>695</v>
      </c>
      <c r="C142" s="25"/>
      <c r="G142" s="26" t="s">
        <v>195</v>
      </c>
      <c r="H142" s="26" t="s">
        <v>196</v>
      </c>
      <c r="I142" s="10"/>
    </row>
    <row r="143" spans="3:9" ht="12.75">
      <c r="C143" s="25"/>
      <c r="I143" s="10"/>
    </row>
    <row r="144" spans="8:9" ht="12.75">
      <c r="H144" s="27"/>
      <c r="I144" s="10"/>
    </row>
    <row r="145" ht="12.75">
      <c r="I145" s="10"/>
    </row>
    <row r="146" spans="5:8" ht="12.75">
      <c r="E146" s="18"/>
      <c r="F146" s="18"/>
      <c r="H146" s="18"/>
    </row>
    <row r="147" spans="5:8" ht="12.75">
      <c r="E147" s="18"/>
      <c r="F147" s="18"/>
      <c r="H147" s="18"/>
    </row>
    <row r="148" spans="5:8" ht="12.75">
      <c r="E148" s="18"/>
      <c r="F148" s="18"/>
      <c r="G148" s="18"/>
      <c r="H148" s="18"/>
    </row>
    <row r="149" spans="5:8" ht="12.75">
      <c r="E149" s="18"/>
      <c r="F149" s="18"/>
      <c r="G149" s="18"/>
      <c r="H149" s="18"/>
    </row>
    <row r="163" ht="12.75">
      <c r="I163" s="16" t="s">
        <v>27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52">
      <selection activeCell="E85" sqref="E85"/>
    </sheetView>
  </sheetViews>
  <sheetFormatPr defaultColWidth="9.140625" defaultRowHeight="12.75"/>
  <cols>
    <col min="1" max="1" width="29.57421875" style="10" customWidth="1"/>
    <col min="2" max="2" width="31.8515625" style="10" customWidth="1"/>
    <col min="3" max="3" width="8.57421875" style="10" customWidth="1"/>
    <col min="4" max="5" width="22.00390625" style="10" customWidth="1"/>
    <col min="6" max="6" width="17.28125" style="10" customWidth="1"/>
    <col min="7" max="7" width="18.00390625" style="10" customWidth="1"/>
    <col min="8" max="16384" width="9.140625" style="10" customWidth="1"/>
  </cols>
  <sheetData>
    <row r="1" spans="1:6" ht="12.75">
      <c r="A1" s="170" t="s">
        <v>197</v>
      </c>
      <c r="B1" s="170" t="s">
        <v>617</v>
      </c>
      <c r="C1" s="1"/>
      <c r="D1" s="1"/>
      <c r="E1" s="171" t="s">
        <v>579</v>
      </c>
      <c r="F1" s="16"/>
    </row>
    <row r="2" spans="1:6" ht="12.75">
      <c r="A2" s="170" t="s">
        <v>586</v>
      </c>
      <c r="B2" s="170" t="s">
        <v>628</v>
      </c>
      <c r="C2" s="1"/>
      <c r="D2" s="1"/>
      <c r="E2" s="165"/>
      <c r="F2" s="16"/>
    </row>
    <row r="3" spans="1:6" ht="12.75">
      <c r="A3" s="170" t="s">
        <v>366</v>
      </c>
      <c r="B3" s="170" t="s">
        <v>620</v>
      </c>
      <c r="C3" s="1"/>
      <c r="D3" s="1"/>
      <c r="E3" s="29"/>
      <c r="F3" s="16"/>
    </row>
    <row r="4" spans="1:6" ht="12.75">
      <c r="A4" s="39" t="s">
        <v>587</v>
      </c>
      <c r="B4" s="254" t="s">
        <v>621</v>
      </c>
      <c r="C4" s="1"/>
      <c r="D4" s="1"/>
      <c r="E4" s="166"/>
      <c r="F4" s="16"/>
    </row>
    <row r="5" spans="1:6" ht="12.75">
      <c r="A5" s="39" t="s">
        <v>585</v>
      </c>
      <c r="B5" s="170" t="s">
        <v>622</v>
      </c>
      <c r="C5" s="1"/>
      <c r="D5" s="1"/>
      <c r="E5" s="29"/>
      <c r="F5" s="16"/>
    </row>
    <row r="6" spans="1:6" ht="12.75">
      <c r="A6" s="39"/>
      <c r="B6" s="1"/>
      <c r="C6" s="1"/>
      <c r="D6" s="1"/>
      <c r="E6" s="166"/>
      <c r="F6" s="16"/>
    </row>
    <row r="7" spans="1:6" ht="12.75">
      <c r="A7" s="39"/>
      <c r="B7" s="1"/>
      <c r="C7" s="1"/>
      <c r="D7" s="1"/>
      <c r="E7" s="29"/>
      <c r="F7" s="16"/>
    </row>
    <row r="8" spans="1:6" ht="20.25" customHeight="1">
      <c r="A8" s="404" t="s">
        <v>367</v>
      </c>
      <c r="B8" s="374"/>
      <c r="C8" s="374"/>
      <c r="D8" s="374"/>
      <c r="E8" s="374"/>
      <c r="F8" s="187"/>
    </row>
    <row r="10" spans="1:6" ht="12.75">
      <c r="A10" s="405" t="s">
        <v>645</v>
      </c>
      <c r="B10" s="376"/>
      <c r="C10" s="376"/>
      <c r="D10" s="376"/>
      <c r="E10" s="376"/>
      <c r="F10" s="180"/>
    </row>
    <row r="11" ht="13.5" thickBot="1"/>
    <row r="12" spans="1:5" ht="13.5" thickBot="1">
      <c r="A12" s="406" t="s">
        <v>368</v>
      </c>
      <c r="B12" s="407"/>
      <c r="C12" s="409" t="s">
        <v>369</v>
      </c>
      <c r="D12" s="411" t="s">
        <v>370</v>
      </c>
      <c r="E12" s="412"/>
    </row>
    <row r="13" spans="1:5" ht="13.5" thickBot="1">
      <c r="A13" s="408"/>
      <c r="B13" s="399"/>
      <c r="C13" s="410"/>
      <c r="D13" s="169" t="s">
        <v>371</v>
      </c>
      <c r="E13" s="169" t="s">
        <v>372</v>
      </c>
    </row>
    <row r="14" spans="1:5" ht="13.5" thickBot="1">
      <c r="A14" s="402">
        <v>1</v>
      </c>
      <c r="B14" s="403"/>
      <c r="C14" s="188">
        <v>2</v>
      </c>
      <c r="D14" s="189">
        <v>3</v>
      </c>
      <c r="E14" s="189">
        <v>4</v>
      </c>
    </row>
    <row r="15" spans="1:5" ht="18.75" customHeight="1" thickBot="1">
      <c r="A15" s="394" t="s">
        <v>373</v>
      </c>
      <c r="B15" s="395"/>
      <c r="C15" s="190"/>
      <c r="D15" s="191"/>
      <c r="E15" s="191"/>
    </row>
    <row r="16" spans="1:6" ht="18.75" customHeight="1" thickBot="1">
      <c r="A16" s="385" t="s">
        <v>374</v>
      </c>
      <c r="B16" s="386"/>
      <c r="C16" s="192" t="s">
        <v>375</v>
      </c>
      <c r="D16" s="193">
        <v>-956496</v>
      </c>
      <c r="E16" s="193">
        <v>-997221</v>
      </c>
      <c r="F16" s="194"/>
    </row>
    <row r="17" spans="1:6" ht="15" customHeight="1">
      <c r="A17" s="396" t="s">
        <v>376</v>
      </c>
      <c r="B17" s="393"/>
      <c r="C17" s="195"/>
      <c r="D17" s="196"/>
      <c r="E17" s="196"/>
      <c r="F17" s="194"/>
    </row>
    <row r="18" spans="1:6" ht="14.25" customHeight="1">
      <c r="A18" s="388" t="s">
        <v>377</v>
      </c>
      <c r="B18" s="389"/>
      <c r="C18" s="197" t="s">
        <v>378</v>
      </c>
      <c r="D18" s="198">
        <v>118516</v>
      </c>
      <c r="E18" s="198">
        <v>55057</v>
      </c>
      <c r="F18" s="194"/>
    </row>
    <row r="19" spans="1:6" ht="14.25" customHeight="1">
      <c r="A19" s="388" t="s">
        <v>379</v>
      </c>
      <c r="B19" s="389"/>
      <c r="C19" s="197" t="s">
        <v>114</v>
      </c>
      <c r="D19" s="198">
        <v>164177</v>
      </c>
      <c r="E19" s="198">
        <v>151836</v>
      </c>
      <c r="F19" s="194"/>
    </row>
    <row r="20" spans="1:6" ht="30.75" customHeight="1">
      <c r="A20" s="400" t="s">
        <v>380</v>
      </c>
      <c r="B20" s="389"/>
      <c r="C20" s="197" t="s">
        <v>381</v>
      </c>
      <c r="D20" s="198"/>
      <c r="E20" s="198"/>
      <c r="F20" s="194"/>
    </row>
    <row r="21" spans="1:6" ht="15" customHeight="1">
      <c r="A21" s="400" t="s">
        <v>382</v>
      </c>
      <c r="B21" s="389"/>
      <c r="C21" s="197" t="s">
        <v>383</v>
      </c>
      <c r="D21" s="198"/>
      <c r="E21" s="198"/>
      <c r="F21" s="194"/>
    </row>
    <row r="22" spans="1:6" ht="15" customHeight="1">
      <c r="A22" s="400" t="s">
        <v>384</v>
      </c>
      <c r="B22" s="389"/>
      <c r="C22" s="197" t="s">
        <v>385</v>
      </c>
      <c r="D22" s="198">
        <v>1662639</v>
      </c>
      <c r="E22" s="198">
        <v>1568386</v>
      </c>
      <c r="F22" s="194"/>
    </row>
    <row r="23" spans="1:6" ht="15" customHeight="1">
      <c r="A23" s="400" t="s">
        <v>386</v>
      </c>
      <c r="B23" s="389"/>
      <c r="C23" s="197" t="s">
        <v>387</v>
      </c>
      <c r="D23" s="198"/>
      <c r="E23" s="198"/>
      <c r="F23" s="194"/>
    </row>
    <row r="24" spans="1:6" ht="12.75" customHeight="1">
      <c r="A24" s="400" t="s">
        <v>388</v>
      </c>
      <c r="B24" s="389"/>
      <c r="C24" s="197" t="s">
        <v>389</v>
      </c>
      <c r="D24" s="198"/>
      <c r="E24" s="198"/>
      <c r="F24" s="194"/>
    </row>
    <row r="25" spans="1:6" ht="13.5" customHeight="1" thickBot="1">
      <c r="A25" s="401" t="s">
        <v>390</v>
      </c>
      <c r="B25" s="391"/>
      <c r="C25" s="199" t="s">
        <v>391</v>
      </c>
      <c r="D25" s="200"/>
      <c r="E25" s="200"/>
      <c r="F25" s="194"/>
    </row>
    <row r="26" spans="1:6" ht="19.5" customHeight="1" thickBot="1">
      <c r="A26" s="387" t="s">
        <v>392</v>
      </c>
      <c r="B26" s="386"/>
      <c r="C26" s="192" t="s">
        <v>393</v>
      </c>
      <c r="D26" s="193">
        <f>SUM(D18:D25)</f>
        <v>1945332</v>
      </c>
      <c r="E26" s="193">
        <f>SUM(E18:E25)</f>
        <v>1775279</v>
      </c>
      <c r="F26" s="194"/>
    </row>
    <row r="27" spans="1:6" ht="15" customHeight="1">
      <c r="A27" s="392" t="s">
        <v>394</v>
      </c>
      <c r="B27" s="393"/>
      <c r="C27" s="195" t="s">
        <v>395</v>
      </c>
      <c r="D27" s="196"/>
      <c r="E27" s="196"/>
      <c r="F27" s="194"/>
    </row>
    <row r="28" spans="1:6" ht="30" customHeight="1">
      <c r="A28" s="400" t="s">
        <v>396</v>
      </c>
      <c r="B28" s="389"/>
      <c r="C28" s="197" t="s">
        <v>115</v>
      </c>
      <c r="D28" s="198"/>
      <c r="E28" s="198"/>
      <c r="F28" s="194"/>
    </row>
    <row r="29" spans="1:6" ht="16.5" customHeight="1">
      <c r="A29" s="400" t="s">
        <v>397</v>
      </c>
      <c r="B29" s="389"/>
      <c r="C29" s="197" t="s">
        <v>398</v>
      </c>
      <c r="D29" s="198">
        <v>2536832</v>
      </c>
      <c r="E29" s="198">
        <v>-6217254</v>
      </c>
      <c r="F29" s="194"/>
    </row>
    <row r="30" spans="1:6" ht="29.25" customHeight="1">
      <c r="A30" s="400" t="s">
        <v>399</v>
      </c>
      <c r="B30" s="389"/>
      <c r="C30" s="197" t="s">
        <v>400</v>
      </c>
      <c r="D30" s="198"/>
      <c r="E30" s="198"/>
      <c r="F30" s="194"/>
    </row>
    <row r="31" spans="1:6" ht="27.75" customHeight="1">
      <c r="A31" s="400" t="s">
        <v>401</v>
      </c>
      <c r="B31" s="389"/>
      <c r="C31" s="197" t="s">
        <v>402</v>
      </c>
      <c r="D31" s="198"/>
      <c r="E31" s="198"/>
      <c r="F31" s="194"/>
    </row>
    <row r="32" spans="1:6" ht="17.25" customHeight="1">
      <c r="A32" s="400" t="s">
        <v>403</v>
      </c>
      <c r="B32" s="389"/>
      <c r="C32" s="197" t="s">
        <v>404</v>
      </c>
      <c r="D32" s="198"/>
      <c r="E32" s="198"/>
      <c r="F32" s="194"/>
    </row>
    <row r="33" spans="1:6" ht="15" customHeight="1">
      <c r="A33" s="400" t="s">
        <v>405</v>
      </c>
      <c r="B33" s="389"/>
      <c r="C33" s="197" t="s">
        <v>406</v>
      </c>
      <c r="D33" s="198"/>
      <c r="E33" s="198"/>
      <c r="F33" s="194"/>
    </row>
    <row r="34" spans="1:6" ht="15" customHeight="1">
      <c r="A34" s="400" t="s">
        <v>407</v>
      </c>
      <c r="B34" s="389"/>
      <c r="C34" s="197" t="s">
        <v>408</v>
      </c>
      <c r="D34" s="198">
        <v>-3010194</v>
      </c>
      <c r="E34" s="198">
        <v>-2190859</v>
      </c>
      <c r="F34" s="194"/>
    </row>
    <row r="35" spans="1:6" ht="15" customHeight="1">
      <c r="A35" s="400" t="s">
        <v>409</v>
      </c>
      <c r="B35" s="389"/>
      <c r="C35" s="197" t="s">
        <v>410</v>
      </c>
      <c r="D35" s="198"/>
      <c r="E35" s="198"/>
      <c r="F35" s="194"/>
    </row>
    <row r="36" spans="1:6" ht="30" customHeight="1">
      <c r="A36" s="400" t="s">
        <v>411</v>
      </c>
      <c r="B36" s="389"/>
      <c r="C36" s="197" t="s">
        <v>412</v>
      </c>
      <c r="D36" s="198">
        <v>-621943</v>
      </c>
      <c r="E36" s="198">
        <v>-745471</v>
      </c>
      <c r="F36" s="194"/>
    </row>
    <row r="37" spans="1:6" ht="15" customHeight="1">
      <c r="A37" s="400" t="s">
        <v>413</v>
      </c>
      <c r="B37" s="389"/>
      <c r="C37" s="197" t="s">
        <v>414</v>
      </c>
      <c r="D37" s="198">
        <v>6406355</v>
      </c>
      <c r="E37" s="198">
        <v>5787320</v>
      </c>
      <c r="F37" s="194"/>
    </row>
    <row r="38" spans="1:6" ht="30" customHeight="1">
      <c r="A38" s="400" t="s">
        <v>415</v>
      </c>
      <c r="B38" s="389"/>
      <c r="C38" s="197" t="s">
        <v>416</v>
      </c>
      <c r="D38" s="198"/>
      <c r="E38" s="198"/>
      <c r="F38" s="194"/>
    </row>
    <row r="39" spans="1:6" ht="15" customHeight="1">
      <c r="A39" s="400" t="s">
        <v>417</v>
      </c>
      <c r="B39" s="389"/>
      <c r="C39" s="197" t="s">
        <v>418</v>
      </c>
      <c r="D39" s="198">
        <v>7408</v>
      </c>
      <c r="E39" s="198">
        <v>15940</v>
      </c>
      <c r="F39" s="194"/>
    </row>
    <row r="40" spans="1:6" ht="30.75" customHeight="1">
      <c r="A40" s="400" t="s">
        <v>419</v>
      </c>
      <c r="B40" s="389"/>
      <c r="C40" s="197" t="s">
        <v>420</v>
      </c>
      <c r="D40" s="198"/>
      <c r="E40" s="198"/>
      <c r="F40" s="194"/>
    </row>
    <row r="41" spans="1:6" ht="16.5" customHeight="1">
      <c r="A41" s="400" t="s">
        <v>421</v>
      </c>
      <c r="B41" s="389"/>
      <c r="C41" s="197" t="s">
        <v>422</v>
      </c>
      <c r="D41" s="198"/>
      <c r="E41" s="198"/>
      <c r="F41" s="194"/>
    </row>
    <row r="42" spans="1:6" ht="16.5" customHeight="1">
      <c r="A42" s="400" t="s">
        <v>423</v>
      </c>
      <c r="B42" s="389"/>
      <c r="C42" s="197" t="s">
        <v>424</v>
      </c>
      <c r="D42" s="198">
        <v>3929603</v>
      </c>
      <c r="E42" s="198">
        <v>1975302</v>
      </c>
      <c r="F42" s="194"/>
    </row>
    <row r="43" spans="1:6" ht="25.5" customHeight="1">
      <c r="A43" s="400" t="s">
        <v>425</v>
      </c>
      <c r="B43" s="389"/>
      <c r="C43" s="197" t="s">
        <v>426</v>
      </c>
      <c r="D43" s="198">
        <v>-539824</v>
      </c>
      <c r="E43" s="198">
        <v>146353</v>
      </c>
      <c r="F43" s="194"/>
    </row>
    <row r="44" spans="1:6" ht="16.5" customHeight="1" thickBot="1">
      <c r="A44" s="401" t="s">
        <v>427</v>
      </c>
      <c r="B44" s="391"/>
      <c r="C44" s="199" t="s">
        <v>428</v>
      </c>
      <c r="D44" s="200"/>
      <c r="E44" s="200"/>
      <c r="F44" s="194"/>
    </row>
    <row r="45" spans="1:6" ht="16.5" customHeight="1" thickBot="1">
      <c r="A45" s="387" t="s">
        <v>429</v>
      </c>
      <c r="B45" s="386"/>
      <c r="C45" s="192" t="s">
        <v>430</v>
      </c>
      <c r="D45" s="193">
        <f>SUM(D27:D44)</f>
        <v>8708237</v>
      </c>
      <c r="E45" s="193">
        <f>SUM(E27:E44)</f>
        <v>-1228669</v>
      </c>
      <c r="F45" s="194"/>
    </row>
    <row r="46" spans="1:6" ht="16.5" customHeight="1" thickBot="1">
      <c r="A46" s="387" t="s">
        <v>431</v>
      </c>
      <c r="B46" s="386"/>
      <c r="C46" s="192" t="s">
        <v>432</v>
      </c>
      <c r="D46" s="193">
        <f>D16+D26+D45</f>
        <v>9697073</v>
      </c>
      <c r="E46" s="193">
        <f>E16+E26+E45-1</f>
        <v>-450612</v>
      </c>
      <c r="F46" s="194"/>
    </row>
    <row r="47" spans="1:6" ht="16.5" customHeight="1" thickBot="1">
      <c r="A47" s="394" t="s">
        <v>433</v>
      </c>
      <c r="B47" s="395"/>
      <c r="C47" s="190"/>
      <c r="D47" s="191"/>
      <c r="E47" s="191"/>
      <c r="F47" s="194"/>
    </row>
    <row r="48" spans="1:6" ht="16.5" customHeight="1" thickBot="1">
      <c r="A48" s="387" t="s">
        <v>434</v>
      </c>
      <c r="B48" s="386"/>
      <c r="C48" s="192" t="s">
        <v>435</v>
      </c>
      <c r="D48" s="193">
        <f>D49+D50+D51+D52+D53+D54+D55</f>
        <v>60627</v>
      </c>
      <c r="E48" s="193">
        <f>E49+E50+E51+E52+E53+E54+E55</f>
        <v>164697</v>
      </c>
      <c r="F48" s="194"/>
    </row>
    <row r="49" spans="1:6" ht="15" customHeight="1">
      <c r="A49" s="392" t="s">
        <v>436</v>
      </c>
      <c r="B49" s="393"/>
      <c r="C49" s="195" t="s">
        <v>437</v>
      </c>
      <c r="D49" s="196"/>
      <c r="E49" s="196">
        <v>92867</v>
      </c>
      <c r="F49" s="194"/>
    </row>
    <row r="50" spans="1:6" ht="15" customHeight="1">
      <c r="A50" s="400" t="s">
        <v>438</v>
      </c>
      <c r="B50" s="389"/>
      <c r="C50" s="197" t="s">
        <v>116</v>
      </c>
      <c r="D50" s="198"/>
      <c r="E50" s="198"/>
      <c r="F50" s="194"/>
    </row>
    <row r="51" spans="1:6" ht="31.5" customHeight="1">
      <c r="A51" s="400" t="s">
        <v>439</v>
      </c>
      <c r="B51" s="389"/>
      <c r="C51" s="197" t="s">
        <v>440</v>
      </c>
      <c r="D51" s="198"/>
      <c r="E51" s="198"/>
      <c r="F51" s="194"/>
    </row>
    <row r="52" spans="1:6" ht="15.75" customHeight="1">
      <c r="A52" s="400" t="s">
        <v>441</v>
      </c>
      <c r="B52" s="389"/>
      <c r="C52" s="197" t="s">
        <v>442</v>
      </c>
      <c r="D52" s="198">
        <v>60627</v>
      </c>
      <c r="E52" s="198">
        <v>71830</v>
      </c>
      <c r="F52" s="194"/>
    </row>
    <row r="53" spans="1:6" ht="15.75" customHeight="1">
      <c r="A53" s="400" t="s">
        <v>443</v>
      </c>
      <c r="B53" s="389"/>
      <c r="C53" s="197" t="s">
        <v>444</v>
      </c>
      <c r="D53" s="198"/>
      <c r="E53" s="198"/>
      <c r="F53" s="194"/>
    </row>
    <row r="54" spans="1:6" ht="16.5" customHeight="1">
      <c r="A54" s="388" t="s">
        <v>445</v>
      </c>
      <c r="B54" s="389"/>
      <c r="C54" s="197" t="s">
        <v>446</v>
      </c>
      <c r="D54" s="198"/>
      <c r="E54" s="198"/>
      <c r="F54" s="194"/>
    </row>
    <row r="55" spans="1:6" ht="15.75" customHeight="1" thickBot="1">
      <c r="A55" s="398" t="s">
        <v>447</v>
      </c>
      <c r="B55" s="399"/>
      <c r="C55" s="201" t="s">
        <v>448</v>
      </c>
      <c r="D55" s="202"/>
      <c r="E55" s="202"/>
      <c r="F55" s="194"/>
    </row>
    <row r="56" spans="1:6" ht="21" customHeight="1" thickBot="1">
      <c r="A56" s="385" t="s">
        <v>449</v>
      </c>
      <c r="B56" s="386"/>
      <c r="C56" s="192" t="s">
        <v>450</v>
      </c>
      <c r="D56" s="193">
        <f>D57+D58+D59+D60+D61+D62+D63</f>
        <v>7942187</v>
      </c>
      <c r="E56" s="193">
        <f>E57+E58+E59+E60+E61+E62+E63</f>
        <v>650211</v>
      </c>
      <c r="F56" s="194"/>
    </row>
    <row r="57" spans="1:6" ht="15" customHeight="1">
      <c r="A57" s="396" t="s">
        <v>451</v>
      </c>
      <c r="B57" s="393"/>
      <c r="C57" s="195" t="s">
        <v>452</v>
      </c>
      <c r="D57" s="196">
        <v>101146</v>
      </c>
      <c r="E57" s="196">
        <v>12998</v>
      </c>
      <c r="F57" s="194"/>
    </row>
    <row r="58" spans="1:6" ht="15" customHeight="1">
      <c r="A58" s="388" t="s">
        <v>453</v>
      </c>
      <c r="B58" s="389"/>
      <c r="C58" s="197" t="s">
        <v>158</v>
      </c>
      <c r="D58" s="198">
        <v>40697</v>
      </c>
      <c r="E58" s="198">
        <v>146685</v>
      </c>
      <c r="F58" s="194"/>
    </row>
    <row r="59" spans="1:6" ht="31.5" customHeight="1">
      <c r="A59" s="388" t="s">
        <v>454</v>
      </c>
      <c r="B59" s="389"/>
      <c r="C59" s="197" t="s">
        <v>455</v>
      </c>
      <c r="D59" s="198"/>
      <c r="E59" s="198"/>
      <c r="F59" s="194"/>
    </row>
    <row r="60" spans="1:6" ht="15" customHeight="1">
      <c r="A60" s="388" t="s">
        <v>456</v>
      </c>
      <c r="B60" s="389"/>
      <c r="C60" s="197" t="s">
        <v>457</v>
      </c>
      <c r="D60" s="198">
        <v>7800344</v>
      </c>
      <c r="E60" s="198">
        <v>490528</v>
      </c>
      <c r="F60" s="194"/>
    </row>
    <row r="61" spans="1:6" ht="15" customHeight="1">
      <c r="A61" s="388" t="s">
        <v>458</v>
      </c>
      <c r="B61" s="389"/>
      <c r="C61" s="197" t="s">
        <v>459</v>
      </c>
      <c r="D61" s="198"/>
      <c r="E61" s="198"/>
      <c r="F61" s="194"/>
    </row>
    <row r="62" spans="1:6" ht="15" customHeight="1">
      <c r="A62" s="388" t="s">
        <v>460</v>
      </c>
      <c r="B62" s="389"/>
      <c r="C62" s="197" t="s">
        <v>461</v>
      </c>
      <c r="D62" s="198"/>
      <c r="E62" s="198"/>
      <c r="F62" s="194"/>
    </row>
    <row r="63" spans="1:6" ht="29.25" customHeight="1" thickBot="1">
      <c r="A63" s="390" t="s">
        <v>462</v>
      </c>
      <c r="B63" s="391"/>
      <c r="C63" s="199" t="s">
        <v>463</v>
      </c>
      <c r="D63" s="200"/>
      <c r="E63" s="200"/>
      <c r="F63" s="194"/>
    </row>
    <row r="64" spans="1:6" ht="15" customHeight="1" thickBot="1">
      <c r="A64" s="385" t="s">
        <v>464</v>
      </c>
      <c r="B64" s="386"/>
      <c r="C64" s="192" t="s">
        <v>465</v>
      </c>
      <c r="D64" s="193"/>
      <c r="E64" s="193"/>
      <c r="F64" s="194"/>
    </row>
    <row r="65" spans="1:6" ht="15" customHeight="1" thickBot="1">
      <c r="A65" s="385" t="s">
        <v>466</v>
      </c>
      <c r="B65" s="386"/>
      <c r="C65" s="192" t="s">
        <v>467</v>
      </c>
      <c r="D65" s="193">
        <f>D56-D48</f>
        <v>7881560</v>
      </c>
      <c r="E65" s="193">
        <f>E56-E48</f>
        <v>485514</v>
      </c>
      <c r="F65" s="194"/>
    </row>
    <row r="66" spans="1:6" ht="15" customHeight="1" thickBot="1">
      <c r="A66" s="394" t="s">
        <v>468</v>
      </c>
      <c r="B66" s="395"/>
      <c r="C66" s="190"/>
      <c r="D66" s="191"/>
      <c r="E66" s="191"/>
      <c r="F66" s="194"/>
    </row>
    <row r="67" spans="1:6" ht="15" customHeight="1" thickBot="1">
      <c r="A67" s="385" t="s">
        <v>469</v>
      </c>
      <c r="B67" s="386"/>
      <c r="C67" s="192" t="s">
        <v>470</v>
      </c>
      <c r="D67" s="193">
        <f>D68+D69+D70</f>
        <v>0</v>
      </c>
      <c r="E67" s="193">
        <f>E68+E69+E70</f>
        <v>0</v>
      </c>
      <c r="F67" s="194"/>
    </row>
    <row r="68" spans="1:6" ht="15" customHeight="1">
      <c r="A68" s="396" t="s">
        <v>471</v>
      </c>
      <c r="B68" s="397"/>
      <c r="C68" s="195" t="s">
        <v>472</v>
      </c>
      <c r="D68" s="196"/>
      <c r="E68" s="196"/>
      <c r="F68" s="194"/>
    </row>
    <row r="69" spans="1:6" ht="15" customHeight="1">
      <c r="A69" s="388" t="s">
        <v>473</v>
      </c>
      <c r="B69" s="389"/>
      <c r="C69" s="197" t="s">
        <v>161</v>
      </c>
      <c r="D69" s="198"/>
      <c r="E69" s="198"/>
      <c r="F69" s="194"/>
    </row>
    <row r="70" spans="1:6" ht="15" customHeight="1" thickBot="1">
      <c r="A70" s="390" t="s">
        <v>474</v>
      </c>
      <c r="B70" s="391"/>
      <c r="C70" s="199" t="s">
        <v>162</v>
      </c>
      <c r="D70" s="200"/>
      <c r="E70" s="200"/>
      <c r="F70" s="194"/>
    </row>
    <row r="71" spans="1:6" ht="15" customHeight="1" thickBot="1">
      <c r="A71" s="385" t="s">
        <v>475</v>
      </c>
      <c r="B71" s="386"/>
      <c r="C71" s="192" t="s">
        <v>476</v>
      </c>
      <c r="D71" s="193">
        <f>D72+D73+D74+D75</f>
        <v>0</v>
      </c>
      <c r="E71" s="193">
        <f>E72+E73+E74+E75</f>
        <v>0</v>
      </c>
      <c r="F71" s="194"/>
    </row>
    <row r="72" spans="1:6" ht="15" customHeight="1">
      <c r="A72" s="392" t="s">
        <v>477</v>
      </c>
      <c r="B72" s="393"/>
      <c r="C72" s="195" t="s">
        <v>478</v>
      </c>
      <c r="D72" s="196"/>
      <c r="E72" s="196"/>
      <c r="F72" s="194"/>
    </row>
    <row r="73" spans="1:6" ht="15" customHeight="1">
      <c r="A73" s="388" t="s">
        <v>479</v>
      </c>
      <c r="B73" s="389"/>
      <c r="C73" s="197" t="s">
        <v>480</v>
      </c>
      <c r="D73" s="198"/>
      <c r="E73" s="198"/>
      <c r="F73" s="194"/>
    </row>
    <row r="74" spans="1:6" ht="15" customHeight="1">
      <c r="A74" s="388" t="s">
        <v>481</v>
      </c>
      <c r="B74" s="389"/>
      <c r="C74" s="197" t="s">
        <v>482</v>
      </c>
      <c r="D74" s="198"/>
      <c r="E74" s="198"/>
      <c r="F74" s="194"/>
    </row>
    <row r="75" spans="1:6" ht="15" customHeight="1" thickBot="1">
      <c r="A75" s="390" t="s">
        <v>483</v>
      </c>
      <c r="B75" s="391"/>
      <c r="C75" s="199" t="s">
        <v>484</v>
      </c>
      <c r="D75" s="200"/>
      <c r="E75" s="200"/>
      <c r="F75" s="194"/>
    </row>
    <row r="76" spans="1:6" ht="15" customHeight="1" thickBot="1">
      <c r="A76" s="385" t="s">
        <v>485</v>
      </c>
      <c r="B76" s="386"/>
      <c r="C76" s="192" t="s">
        <v>486</v>
      </c>
      <c r="D76" s="193">
        <f>D67-D71</f>
        <v>0</v>
      </c>
      <c r="E76" s="193">
        <f>E67-E71</f>
        <v>0</v>
      </c>
      <c r="F76" s="194"/>
    </row>
    <row r="77" spans="1:6" ht="15" customHeight="1" thickBot="1">
      <c r="A77" s="385" t="s">
        <v>487</v>
      </c>
      <c r="B77" s="386"/>
      <c r="C77" s="192" t="s">
        <v>163</v>
      </c>
      <c r="D77" s="193">
        <v>1815513</v>
      </c>
      <c r="E77" s="193"/>
      <c r="F77" s="194"/>
    </row>
    <row r="78" spans="1:6" ht="15" customHeight="1" thickBot="1">
      <c r="A78" s="385" t="s">
        <v>488</v>
      </c>
      <c r="B78" s="386"/>
      <c r="C78" s="192" t="s">
        <v>489</v>
      </c>
      <c r="D78" s="193"/>
      <c r="E78" s="193"/>
      <c r="F78" s="194"/>
    </row>
    <row r="79" spans="1:6" ht="15" customHeight="1" thickBot="1">
      <c r="A79" s="385" t="s">
        <v>490</v>
      </c>
      <c r="B79" s="386"/>
      <c r="C79" s="192" t="s">
        <v>165</v>
      </c>
      <c r="D79" s="193"/>
      <c r="E79" s="193">
        <v>936126</v>
      </c>
      <c r="F79" s="194"/>
    </row>
    <row r="80" spans="1:6" ht="15" customHeight="1" thickBot="1">
      <c r="A80" s="385" t="s">
        <v>491</v>
      </c>
      <c r="B80" s="386"/>
      <c r="C80" s="192" t="s">
        <v>166</v>
      </c>
      <c r="D80" s="193">
        <v>1815513</v>
      </c>
      <c r="E80" s="193"/>
      <c r="F80" s="194"/>
    </row>
    <row r="81" spans="1:6" ht="15" customHeight="1" thickBot="1">
      <c r="A81" s="385" t="s">
        <v>492</v>
      </c>
      <c r="B81" s="386"/>
      <c r="C81" s="192" t="s">
        <v>493</v>
      </c>
      <c r="D81" s="28"/>
      <c r="E81" s="255">
        <v>936126</v>
      </c>
      <c r="F81" s="194"/>
    </row>
    <row r="82" spans="1:6" ht="15" customHeight="1" thickBot="1">
      <c r="A82" s="385" t="s">
        <v>494</v>
      </c>
      <c r="B82" s="386"/>
      <c r="C82" s="192" t="s">
        <v>495</v>
      </c>
      <c r="D82" s="193">
        <v>1549218</v>
      </c>
      <c r="E82" s="193">
        <v>3551203</v>
      </c>
      <c r="F82" s="194"/>
    </row>
    <row r="83" spans="1:6" ht="30" customHeight="1" thickBot="1">
      <c r="A83" s="385" t="s">
        <v>496</v>
      </c>
      <c r="B83" s="386"/>
      <c r="C83" s="192" t="s">
        <v>497</v>
      </c>
      <c r="D83" s="193"/>
      <c r="E83" s="193"/>
      <c r="F83" s="194"/>
    </row>
    <row r="84" spans="1:6" ht="25.5" customHeight="1" thickBot="1">
      <c r="A84" s="385" t="s">
        <v>498</v>
      </c>
      <c r="B84" s="386"/>
      <c r="C84" s="192" t="s">
        <v>499</v>
      </c>
      <c r="D84" s="193"/>
      <c r="E84" s="193"/>
      <c r="F84" s="194"/>
    </row>
    <row r="85" spans="1:6" ht="31.5" customHeight="1" thickBot="1">
      <c r="A85" s="387" t="s">
        <v>500</v>
      </c>
      <c r="B85" s="386"/>
      <c r="C85" s="192" t="s">
        <v>495</v>
      </c>
      <c r="D85" s="193">
        <f>D82+D80-D81+D83-D84</f>
        <v>3364731</v>
      </c>
      <c r="E85" s="193">
        <f>E82+E80-E81+E83-E84</f>
        <v>2615077</v>
      </c>
      <c r="F85" s="194"/>
    </row>
    <row r="86" spans="2:7" ht="24" customHeight="1">
      <c r="B86" s="26"/>
      <c r="D86" s="24"/>
      <c r="E86" s="24"/>
      <c r="G86" s="194"/>
    </row>
    <row r="87" spans="1:5" ht="12.75">
      <c r="A87" s="10" t="s">
        <v>638</v>
      </c>
      <c r="B87" s="203"/>
      <c r="C87" s="204" t="s">
        <v>195</v>
      </c>
      <c r="D87" s="384" t="s">
        <v>501</v>
      </c>
      <c r="E87" s="384"/>
    </row>
    <row r="88" spans="1:2" ht="12.75">
      <c r="A88" s="10" t="s">
        <v>696</v>
      </c>
      <c r="B88" s="203"/>
    </row>
    <row r="89" spans="4:6" ht="12.75">
      <c r="D89" s="384" t="s">
        <v>502</v>
      </c>
      <c r="E89" s="384"/>
      <c r="F89" s="24"/>
    </row>
    <row r="91" ht="12.75">
      <c r="D91" s="24"/>
    </row>
    <row r="92" ht="12.75">
      <c r="D92" s="24"/>
    </row>
    <row r="93" ht="12.75">
      <c r="D93" s="24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2">
      <selection activeCell="A37" sqref="A37"/>
    </sheetView>
  </sheetViews>
  <sheetFormatPr defaultColWidth="9.140625" defaultRowHeight="12.75"/>
  <cols>
    <col min="1" max="1" width="10.421875" style="10" customWidth="1"/>
    <col min="2" max="2" width="9.140625" style="10" customWidth="1"/>
    <col min="3" max="3" width="9.421875" style="10" customWidth="1"/>
    <col min="4" max="4" width="10.28125" style="10" customWidth="1"/>
    <col min="5" max="7" width="9.140625" style="10" customWidth="1"/>
    <col min="8" max="8" width="8.57421875" style="10" customWidth="1"/>
    <col min="9" max="10" width="9.140625" style="10" customWidth="1"/>
    <col min="11" max="11" width="14.140625" style="10" customWidth="1"/>
    <col min="12" max="13" width="9.140625" style="10" customWidth="1"/>
    <col min="14" max="14" width="5.57421875" style="10" customWidth="1"/>
    <col min="15" max="32" width="7.28125" style="10" customWidth="1"/>
    <col min="33" max="16384" width="9.140625" style="10" customWidth="1"/>
  </cols>
  <sheetData>
    <row r="1" spans="1:13" ht="12.75">
      <c r="A1" s="170" t="s">
        <v>630</v>
      </c>
      <c r="B1" s="166"/>
      <c r="C1" s="1"/>
      <c r="D1" s="1"/>
      <c r="E1" s="171"/>
      <c r="M1" s="171" t="s">
        <v>580</v>
      </c>
    </row>
    <row r="2" spans="1:5" ht="12.75">
      <c r="A2" s="170" t="s">
        <v>631</v>
      </c>
      <c r="B2" s="166"/>
      <c r="C2" s="1"/>
      <c r="D2" s="1"/>
      <c r="E2" s="165"/>
    </row>
    <row r="3" spans="1:5" ht="12.75">
      <c r="A3" s="170" t="s">
        <v>632</v>
      </c>
      <c r="B3" s="167"/>
      <c r="C3" s="1"/>
      <c r="D3" s="1"/>
      <c r="E3" s="29"/>
    </row>
    <row r="4" spans="1:14" ht="12.75">
      <c r="A4" s="39" t="s">
        <v>633</v>
      </c>
      <c r="B4" s="29"/>
      <c r="C4" s="1"/>
      <c r="D4" s="1"/>
      <c r="E4" s="166"/>
      <c r="K4" s="146"/>
      <c r="L4" s="146"/>
      <c r="M4" s="146"/>
      <c r="N4" s="146"/>
    </row>
    <row r="5" spans="1:14" ht="15.75">
      <c r="A5" s="39" t="s">
        <v>634</v>
      </c>
      <c r="B5" s="166"/>
      <c r="C5" s="1"/>
      <c r="D5" s="1"/>
      <c r="E5" s="29"/>
      <c r="K5" s="433"/>
      <c r="L5" s="433"/>
      <c r="M5" s="433"/>
      <c r="N5" s="433"/>
    </row>
    <row r="6" spans="1:14" ht="15.75">
      <c r="A6" s="39"/>
      <c r="B6" s="166"/>
      <c r="C6" s="1"/>
      <c r="D6" s="1"/>
      <c r="E6" s="29"/>
      <c r="K6" s="178"/>
      <c r="L6" s="178"/>
      <c r="M6" s="178"/>
      <c r="N6" s="178"/>
    </row>
    <row r="7" spans="1:52" ht="18">
      <c r="A7" s="404" t="s">
        <v>588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</row>
    <row r="8" spans="1:18" ht="15.75" customHeight="1">
      <c r="A8" s="441" t="s">
        <v>646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</row>
    <row r="9" spans="1:14" s="83" customFormat="1" ht="12.75">
      <c r="A9" s="39"/>
      <c r="B9" s="1"/>
      <c r="C9" s="1"/>
      <c r="D9" s="1"/>
      <c r="E9" s="166"/>
      <c r="K9" s="434"/>
      <c r="L9" s="434"/>
      <c r="M9" s="434"/>
      <c r="N9" s="434"/>
    </row>
    <row r="10" ht="12.75">
      <c r="AF10" s="10" t="s">
        <v>503</v>
      </c>
    </row>
    <row r="11" spans="1:32" ht="12.75">
      <c r="A11" s="429" t="s">
        <v>504</v>
      </c>
      <c r="B11" s="429"/>
      <c r="C11" s="429"/>
      <c r="D11" s="429"/>
      <c r="E11" s="429"/>
      <c r="F11" s="429"/>
      <c r="G11" s="429"/>
      <c r="H11" s="389"/>
      <c r="I11" s="435" t="s">
        <v>505</v>
      </c>
      <c r="J11" s="437" t="s">
        <v>589</v>
      </c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9"/>
      <c r="AA11" s="428" t="s">
        <v>506</v>
      </c>
      <c r="AB11" s="428"/>
      <c r="AC11" s="428"/>
      <c r="AD11" s="429" t="s">
        <v>507</v>
      </c>
      <c r="AE11" s="429"/>
      <c r="AF11" s="429"/>
    </row>
    <row r="12" spans="1:32" ht="58.5" customHeight="1">
      <c r="A12" s="429"/>
      <c r="B12" s="429"/>
      <c r="C12" s="429"/>
      <c r="D12" s="429"/>
      <c r="E12" s="429"/>
      <c r="F12" s="429"/>
      <c r="G12" s="429"/>
      <c r="H12" s="389"/>
      <c r="I12" s="436"/>
      <c r="J12" s="430" t="s">
        <v>508</v>
      </c>
      <c r="K12" s="431"/>
      <c r="L12" s="430" t="s">
        <v>509</v>
      </c>
      <c r="M12" s="432"/>
      <c r="N12" s="431"/>
      <c r="O12" s="429" t="s">
        <v>510</v>
      </c>
      <c r="P12" s="429"/>
      <c r="Q12" s="429"/>
      <c r="R12" s="429" t="s">
        <v>511</v>
      </c>
      <c r="S12" s="429"/>
      <c r="T12" s="429"/>
      <c r="U12" s="429" t="s">
        <v>512</v>
      </c>
      <c r="V12" s="429"/>
      <c r="W12" s="429"/>
      <c r="X12" s="429" t="s">
        <v>513</v>
      </c>
      <c r="Y12" s="429"/>
      <c r="Z12" s="429"/>
      <c r="AA12" s="428"/>
      <c r="AB12" s="428"/>
      <c r="AC12" s="428"/>
      <c r="AD12" s="429"/>
      <c r="AE12" s="429"/>
      <c r="AF12" s="429"/>
    </row>
    <row r="13" spans="1:32" s="182" customFormat="1" ht="12.75">
      <c r="A13" s="421">
        <v>1</v>
      </c>
      <c r="B13" s="421"/>
      <c r="C13" s="421"/>
      <c r="D13" s="421"/>
      <c r="E13" s="421"/>
      <c r="F13" s="421"/>
      <c r="G13" s="421"/>
      <c r="H13" s="422"/>
      <c r="I13" s="181">
        <v>2</v>
      </c>
      <c r="J13" s="423">
        <v>3</v>
      </c>
      <c r="K13" s="424"/>
      <c r="L13" s="425">
        <v>4</v>
      </c>
      <c r="M13" s="426"/>
      <c r="N13" s="427"/>
      <c r="O13" s="421">
        <v>5</v>
      </c>
      <c r="P13" s="421"/>
      <c r="Q13" s="421"/>
      <c r="R13" s="421">
        <v>6</v>
      </c>
      <c r="S13" s="421"/>
      <c r="T13" s="421"/>
      <c r="U13" s="421">
        <v>7</v>
      </c>
      <c r="V13" s="421"/>
      <c r="W13" s="421"/>
      <c r="X13" s="421">
        <v>8</v>
      </c>
      <c r="Y13" s="421"/>
      <c r="Z13" s="421"/>
      <c r="AA13" s="421">
        <v>9</v>
      </c>
      <c r="AB13" s="421"/>
      <c r="AC13" s="421"/>
      <c r="AD13" s="421">
        <v>10</v>
      </c>
      <c r="AE13" s="421"/>
      <c r="AF13" s="421"/>
    </row>
    <row r="14" spans="1:32" s="184" customFormat="1" ht="18.75" customHeight="1">
      <c r="A14" s="414" t="s">
        <v>698</v>
      </c>
      <c r="B14" s="414"/>
      <c r="C14" s="414"/>
      <c r="D14" s="414"/>
      <c r="E14" s="414"/>
      <c r="F14" s="414"/>
      <c r="G14" s="414"/>
      <c r="H14" s="389"/>
      <c r="I14" s="183">
        <v>901</v>
      </c>
      <c r="J14" s="415">
        <v>8001470</v>
      </c>
      <c r="K14" s="416"/>
      <c r="L14" s="415">
        <v>0</v>
      </c>
      <c r="M14" s="417"/>
      <c r="N14" s="416"/>
      <c r="O14" s="418">
        <v>0</v>
      </c>
      <c r="P14" s="419"/>
      <c r="Q14" s="420"/>
      <c r="R14" s="418">
        <v>4694148</v>
      </c>
      <c r="S14" s="419"/>
      <c r="T14" s="420"/>
      <c r="U14" s="418">
        <v>618252</v>
      </c>
      <c r="V14" s="419"/>
      <c r="W14" s="420"/>
      <c r="X14" s="418">
        <f>U14+R14+O14+L14+J14</f>
        <v>13313870</v>
      </c>
      <c r="Y14" s="419"/>
      <c r="Z14" s="420"/>
      <c r="AA14" s="418">
        <v>0</v>
      </c>
      <c r="AB14" s="419"/>
      <c r="AC14" s="420"/>
      <c r="AD14" s="418">
        <f>X14+AA14</f>
        <v>13313870</v>
      </c>
      <c r="AE14" s="419"/>
      <c r="AF14" s="420"/>
    </row>
    <row r="15" spans="1:32" s="186" customFormat="1" ht="18.75" customHeight="1">
      <c r="A15" s="389" t="s">
        <v>514</v>
      </c>
      <c r="B15" s="414"/>
      <c r="C15" s="414"/>
      <c r="D15" s="414"/>
      <c r="E15" s="414"/>
      <c r="F15" s="414"/>
      <c r="G15" s="414"/>
      <c r="H15" s="389"/>
      <c r="I15" s="185">
        <v>902</v>
      </c>
      <c r="J15" s="415">
        <v>0</v>
      </c>
      <c r="K15" s="416"/>
      <c r="L15" s="415">
        <v>0</v>
      </c>
      <c r="M15" s="417"/>
      <c r="N15" s="416"/>
      <c r="O15" s="418">
        <v>0</v>
      </c>
      <c r="P15" s="419"/>
      <c r="Q15" s="420"/>
      <c r="R15" s="418">
        <v>0</v>
      </c>
      <c r="S15" s="419"/>
      <c r="T15" s="420"/>
      <c r="U15" s="418">
        <v>0</v>
      </c>
      <c r="V15" s="419"/>
      <c r="W15" s="420"/>
      <c r="X15" s="418">
        <f aca="true" t="shared" si="0" ref="X15:X36">U15+R15+O15+L15+J15</f>
        <v>0</v>
      </c>
      <c r="Y15" s="419"/>
      <c r="Z15" s="420"/>
      <c r="AA15" s="418">
        <v>0</v>
      </c>
      <c r="AB15" s="419"/>
      <c r="AC15" s="420"/>
      <c r="AD15" s="418">
        <f aca="true" t="shared" si="1" ref="AD15:AD36">X15+AA15</f>
        <v>0</v>
      </c>
      <c r="AE15" s="419"/>
      <c r="AF15" s="420"/>
    </row>
    <row r="16" spans="1:32" s="186" customFormat="1" ht="18.75" customHeight="1">
      <c r="A16" s="389" t="s">
        <v>515</v>
      </c>
      <c r="B16" s="389"/>
      <c r="C16" s="389"/>
      <c r="D16" s="389"/>
      <c r="E16" s="389"/>
      <c r="F16" s="389"/>
      <c r="G16" s="389"/>
      <c r="H16" s="389"/>
      <c r="I16" s="185">
        <v>903</v>
      </c>
      <c r="J16" s="415">
        <v>0</v>
      </c>
      <c r="K16" s="416"/>
      <c r="L16" s="415">
        <v>0</v>
      </c>
      <c r="M16" s="417"/>
      <c r="N16" s="416"/>
      <c r="O16" s="418">
        <v>0</v>
      </c>
      <c r="P16" s="419"/>
      <c r="Q16" s="420"/>
      <c r="R16" s="418">
        <v>0</v>
      </c>
      <c r="S16" s="419"/>
      <c r="T16" s="420"/>
      <c r="U16" s="418">
        <v>0</v>
      </c>
      <c r="V16" s="419"/>
      <c r="W16" s="420"/>
      <c r="X16" s="418">
        <f t="shared" si="0"/>
        <v>0</v>
      </c>
      <c r="Y16" s="419"/>
      <c r="Z16" s="420"/>
      <c r="AA16" s="418">
        <v>0</v>
      </c>
      <c r="AB16" s="419"/>
      <c r="AC16" s="420"/>
      <c r="AD16" s="418">
        <f t="shared" si="1"/>
        <v>0</v>
      </c>
      <c r="AE16" s="419"/>
      <c r="AF16" s="420"/>
    </row>
    <row r="17" spans="1:32" s="184" customFormat="1" ht="24.75" customHeight="1">
      <c r="A17" s="414" t="s">
        <v>699</v>
      </c>
      <c r="B17" s="414"/>
      <c r="C17" s="414"/>
      <c r="D17" s="414"/>
      <c r="E17" s="414"/>
      <c r="F17" s="414"/>
      <c r="G17" s="414"/>
      <c r="H17" s="389"/>
      <c r="I17" s="183">
        <v>904</v>
      </c>
      <c r="J17" s="415">
        <f>J14+J15+J16</f>
        <v>8001470</v>
      </c>
      <c r="K17" s="416"/>
      <c r="L17" s="415">
        <v>0</v>
      </c>
      <c r="M17" s="417"/>
      <c r="N17" s="416"/>
      <c r="O17" s="418">
        <v>0</v>
      </c>
      <c r="P17" s="419"/>
      <c r="Q17" s="420"/>
      <c r="R17" s="418">
        <f>R16+R15+R14</f>
        <v>4694148</v>
      </c>
      <c r="S17" s="419"/>
      <c r="T17" s="420"/>
      <c r="U17" s="418">
        <f>U16+U15+U14</f>
        <v>618252</v>
      </c>
      <c r="V17" s="419"/>
      <c r="W17" s="420"/>
      <c r="X17" s="418">
        <f t="shared" si="0"/>
        <v>13313870</v>
      </c>
      <c r="Y17" s="419"/>
      <c r="Z17" s="420"/>
      <c r="AA17" s="418">
        <v>0</v>
      </c>
      <c r="AB17" s="419"/>
      <c r="AC17" s="420"/>
      <c r="AD17" s="418">
        <f t="shared" si="1"/>
        <v>13313870</v>
      </c>
      <c r="AE17" s="419"/>
      <c r="AF17" s="420"/>
    </row>
    <row r="18" spans="1:32" s="186" customFormat="1" ht="18.75" customHeight="1">
      <c r="A18" s="389" t="s">
        <v>516</v>
      </c>
      <c r="B18" s="414"/>
      <c r="C18" s="414"/>
      <c r="D18" s="414"/>
      <c r="E18" s="414"/>
      <c r="F18" s="414"/>
      <c r="G18" s="414"/>
      <c r="H18" s="389"/>
      <c r="I18" s="185">
        <v>905</v>
      </c>
      <c r="J18" s="415">
        <v>0</v>
      </c>
      <c r="K18" s="416"/>
      <c r="L18" s="415">
        <v>0</v>
      </c>
      <c r="M18" s="417"/>
      <c r="N18" s="416"/>
      <c r="O18" s="413">
        <v>0</v>
      </c>
      <c r="P18" s="413"/>
      <c r="Q18" s="413"/>
      <c r="R18" s="413">
        <v>0</v>
      </c>
      <c r="S18" s="413"/>
      <c r="T18" s="413"/>
      <c r="U18" s="413">
        <v>0</v>
      </c>
      <c r="V18" s="413"/>
      <c r="W18" s="413"/>
      <c r="X18" s="413">
        <f t="shared" si="0"/>
        <v>0</v>
      </c>
      <c r="Y18" s="413"/>
      <c r="Z18" s="413"/>
      <c r="AA18" s="413">
        <v>0</v>
      </c>
      <c r="AB18" s="413"/>
      <c r="AC18" s="413"/>
      <c r="AD18" s="413">
        <f t="shared" si="1"/>
        <v>0</v>
      </c>
      <c r="AE18" s="413"/>
      <c r="AF18" s="413"/>
    </row>
    <row r="19" spans="1:32" s="186" customFormat="1" ht="18.75" customHeight="1">
      <c r="A19" s="389" t="s">
        <v>517</v>
      </c>
      <c r="B19" s="389"/>
      <c r="C19" s="389"/>
      <c r="D19" s="389"/>
      <c r="E19" s="389"/>
      <c r="F19" s="389"/>
      <c r="G19" s="389"/>
      <c r="H19" s="389"/>
      <c r="I19" s="185">
        <v>906</v>
      </c>
      <c r="J19" s="415">
        <v>0</v>
      </c>
      <c r="K19" s="416"/>
      <c r="L19" s="415">
        <v>0</v>
      </c>
      <c r="M19" s="417"/>
      <c r="N19" s="416"/>
      <c r="O19" s="413">
        <v>0</v>
      </c>
      <c r="P19" s="413"/>
      <c r="Q19" s="413"/>
      <c r="R19" s="413">
        <v>0</v>
      </c>
      <c r="S19" s="413"/>
      <c r="T19" s="413"/>
      <c r="U19" s="413">
        <v>0</v>
      </c>
      <c r="V19" s="413"/>
      <c r="W19" s="413"/>
      <c r="X19" s="413">
        <f t="shared" si="0"/>
        <v>0</v>
      </c>
      <c r="Y19" s="413"/>
      <c r="Z19" s="413"/>
      <c r="AA19" s="413">
        <v>0</v>
      </c>
      <c r="AB19" s="413"/>
      <c r="AC19" s="413"/>
      <c r="AD19" s="413">
        <f t="shared" si="1"/>
        <v>0</v>
      </c>
      <c r="AE19" s="413"/>
      <c r="AF19" s="413"/>
    </row>
    <row r="20" spans="1:32" s="186" customFormat="1" ht="18.75" customHeight="1">
      <c r="A20" s="389" t="s">
        <v>518</v>
      </c>
      <c r="B20" s="414"/>
      <c r="C20" s="414"/>
      <c r="D20" s="414"/>
      <c r="E20" s="414"/>
      <c r="F20" s="414"/>
      <c r="G20" s="414"/>
      <c r="H20" s="389"/>
      <c r="I20" s="185">
        <v>907</v>
      </c>
      <c r="J20" s="415">
        <v>0</v>
      </c>
      <c r="K20" s="416"/>
      <c r="L20" s="415">
        <v>0</v>
      </c>
      <c r="M20" s="417"/>
      <c r="N20" s="416"/>
      <c r="O20" s="413">
        <v>0</v>
      </c>
      <c r="P20" s="413"/>
      <c r="Q20" s="413"/>
      <c r="R20" s="413">
        <v>0</v>
      </c>
      <c r="S20" s="413"/>
      <c r="T20" s="413"/>
      <c r="U20" s="413">
        <v>0</v>
      </c>
      <c r="V20" s="413"/>
      <c r="W20" s="413"/>
      <c r="X20" s="413">
        <f t="shared" si="0"/>
        <v>0</v>
      </c>
      <c r="Y20" s="413"/>
      <c r="Z20" s="413"/>
      <c r="AA20" s="413">
        <v>0</v>
      </c>
      <c r="AB20" s="413"/>
      <c r="AC20" s="413"/>
      <c r="AD20" s="413">
        <f t="shared" si="1"/>
        <v>0</v>
      </c>
      <c r="AE20" s="413"/>
      <c r="AF20" s="413"/>
    </row>
    <row r="21" spans="1:32" s="186" customFormat="1" ht="18.75" customHeight="1">
      <c r="A21" s="389" t="s">
        <v>519</v>
      </c>
      <c r="B21" s="389"/>
      <c r="C21" s="389"/>
      <c r="D21" s="389"/>
      <c r="E21" s="389"/>
      <c r="F21" s="389"/>
      <c r="G21" s="389"/>
      <c r="H21" s="389"/>
      <c r="I21" s="185">
        <v>908</v>
      </c>
      <c r="J21" s="415">
        <v>0</v>
      </c>
      <c r="K21" s="416"/>
      <c r="L21" s="415">
        <v>0</v>
      </c>
      <c r="M21" s="417"/>
      <c r="N21" s="416"/>
      <c r="O21" s="413">
        <v>0</v>
      </c>
      <c r="P21" s="413"/>
      <c r="Q21" s="413"/>
      <c r="R21" s="413">
        <v>0</v>
      </c>
      <c r="S21" s="413"/>
      <c r="T21" s="413"/>
      <c r="U21" s="413">
        <v>549993</v>
      </c>
      <c r="V21" s="413"/>
      <c r="W21" s="413"/>
      <c r="X21" s="413">
        <f t="shared" si="0"/>
        <v>549993</v>
      </c>
      <c r="Y21" s="413"/>
      <c r="Z21" s="413"/>
      <c r="AA21" s="413">
        <v>0</v>
      </c>
      <c r="AB21" s="413"/>
      <c r="AC21" s="413"/>
      <c r="AD21" s="413">
        <f t="shared" si="1"/>
        <v>549993</v>
      </c>
      <c r="AE21" s="413"/>
      <c r="AF21" s="413"/>
    </row>
    <row r="22" spans="1:32" s="186" customFormat="1" ht="18.75" customHeight="1">
      <c r="A22" s="389" t="s">
        <v>520</v>
      </c>
      <c r="B22" s="414"/>
      <c r="C22" s="414"/>
      <c r="D22" s="414"/>
      <c r="E22" s="414"/>
      <c r="F22" s="414"/>
      <c r="G22" s="414"/>
      <c r="H22" s="389"/>
      <c r="I22" s="185">
        <v>909</v>
      </c>
      <c r="J22" s="415">
        <v>0</v>
      </c>
      <c r="K22" s="416"/>
      <c r="L22" s="415">
        <v>0</v>
      </c>
      <c r="M22" s="417"/>
      <c r="N22" s="416"/>
      <c r="O22" s="413">
        <v>0</v>
      </c>
      <c r="P22" s="413"/>
      <c r="Q22" s="413"/>
      <c r="R22" s="413">
        <v>0</v>
      </c>
      <c r="S22" s="413"/>
      <c r="T22" s="413"/>
      <c r="U22" s="413">
        <v>0</v>
      </c>
      <c r="V22" s="413"/>
      <c r="W22" s="413"/>
      <c r="X22" s="413">
        <f t="shared" si="0"/>
        <v>0</v>
      </c>
      <c r="Y22" s="413"/>
      <c r="Z22" s="413"/>
      <c r="AA22" s="413">
        <v>0</v>
      </c>
      <c r="AB22" s="413"/>
      <c r="AC22" s="413"/>
      <c r="AD22" s="413">
        <f t="shared" si="1"/>
        <v>0</v>
      </c>
      <c r="AE22" s="413"/>
      <c r="AF22" s="413"/>
    </row>
    <row r="23" spans="1:32" s="186" customFormat="1" ht="18.75" customHeight="1">
      <c r="A23" s="389" t="s">
        <v>521</v>
      </c>
      <c r="B23" s="414"/>
      <c r="C23" s="414"/>
      <c r="D23" s="414"/>
      <c r="E23" s="414"/>
      <c r="F23" s="414"/>
      <c r="G23" s="414"/>
      <c r="H23" s="389"/>
      <c r="I23" s="185">
        <v>910</v>
      </c>
      <c r="J23" s="415">
        <v>0</v>
      </c>
      <c r="K23" s="416"/>
      <c r="L23" s="415">
        <v>0</v>
      </c>
      <c r="M23" s="417"/>
      <c r="N23" s="416"/>
      <c r="O23" s="413">
        <v>0</v>
      </c>
      <c r="P23" s="413"/>
      <c r="Q23" s="413"/>
      <c r="R23" s="413">
        <v>618252</v>
      </c>
      <c r="S23" s="413"/>
      <c r="T23" s="413"/>
      <c r="U23" s="413">
        <v>-618252</v>
      </c>
      <c r="V23" s="413"/>
      <c r="W23" s="413"/>
      <c r="X23" s="413">
        <f t="shared" si="0"/>
        <v>0</v>
      </c>
      <c r="Y23" s="413"/>
      <c r="Z23" s="413"/>
      <c r="AA23" s="413">
        <v>0</v>
      </c>
      <c r="AB23" s="413"/>
      <c r="AC23" s="413"/>
      <c r="AD23" s="413">
        <f t="shared" si="1"/>
        <v>0</v>
      </c>
      <c r="AE23" s="413"/>
      <c r="AF23" s="413"/>
    </row>
    <row r="24" spans="1:32" s="186" customFormat="1" ht="18.75" customHeight="1">
      <c r="A24" s="389" t="s">
        <v>522</v>
      </c>
      <c r="B24" s="389"/>
      <c r="C24" s="389"/>
      <c r="D24" s="389"/>
      <c r="E24" s="389"/>
      <c r="F24" s="389"/>
      <c r="G24" s="389"/>
      <c r="H24" s="389"/>
      <c r="I24" s="185">
        <v>911</v>
      </c>
      <c r="J24" s="415">
        <v>0</v>
      </c>
      <c r="K24" s="416"/>
      <c r="L24" s="415">
        <v>0</v>
      </c>
      <c r="M24" s="417"/>
      <c r="N24" s="416"/>
      <c r="O24" s="413">
        <v>0</v>
      </c>
      <c r="P24" s="413"/>
      <c r="Q24" s="413"/>
      <c r="R24" s="413">
        <v>0</v>
      </c>
      <c r="S24" s="413"/>
      <c r="T24" s="413"/>
      <c r="U24" s="413">
        <v>0</v>
      </c>
      <c r="V24" s="413"/>
      <c r="W24" s="413"/>
      <c r="X24" s="413">
        <f t="shared" si="0"/>
        <v>0</v>
      </c>
      <c r="Y24" s="413"/>
      <c r="Z24" s="413"/>
      <c r="AA24" s="413">
        <v>0</v>
      </c>
      <c r="AB24" s="413"/>
      <c r="AC24" s="413"/>
      <c r="AD24" s="413">
        <f t="shared" si="1"/>
        <v>0</v>
      </c>
      <c r="AE24" s="413"/>
      <c r="AF24" s="413"/>
    </row>
    <row r="25" spans="1:32" s="184" customFormat="1" ht="26.25" customHeight="1">
      <c r="A25" s="414" t="s">
        <v>700</v>
      </c>
      <c r="B25" s="414"/>
      <c r="C25" s="414"/>
      <c r="D25" s="414"/>
      <c r="E25" s="414"/>
      <c r="F25" s="414"/>
      <c r="G25" s="414"/>
      <c r="H25" s="389"/>
      <c r="I25" s="183">
        <v>912</v>
      </c>
      <c r="J25" s="415">
        <v>8001470</v>
      </c>
      <c r="K25" s="416"/>
      <c r="L25" s="415">
        <v>0</v>
      </c>
      <c r="M25" s="417"/>
      <c r="N25" s="416"/>
      <c r="O25" s="413">
        <v>0</v>
      </c>
      <c r="P25" s="413"/>
      <c r="Q25" s="413"/>
      <c r="R25" s="413">
        <f>R24+R23+R22+R21+R20+R18+R17</f>
        <v>5312400</v>
      </c>
      <c r="S25" s="413"/>
      <c r="T25" s="413"/>
      <c r="U25" s="413">
        <f>U24+U23+U22+U21+U20+U19+U18+U17</f>
        <v>549993</v>
      </c>
      <c r="V25" s="413"/>
      <c r="W25" s="413"/>
      <c r="X25" s="413">
        <f t="shared" si="0"/>
        <v>13863863</v>
      </c>
      <c r="Y25" s="413"/>
      <c r="Z25" s="413"/>
      <c r="AA25" s="413">
        <v>0</v>
      </c>
      <c r="AB25" s="413"/>
      <c r="AC25" s="413"/>
      <c r="AD25" s="413">
        <f t="shared" si="1"/>
        <v>13863863</v>
      </c>
      <c r="AE25" s="413"/>
      <c r="AF25" s="413"/>
    </row>
    <row r="26" spans="1:32" s="186" customFormat="1" ht="18.75" customHeight="1">
      <c r="A26" s="389" t="s">
        <v>523</v>
      </c>
      <c r="B26" s="414"/>
      <c r="C26" s="414"/>
      <c r="D26" s="414"/>
      <c r="E26" s="414"/>
      <c r="F26" s="414"/>
      <c r="G26" s="414"/>
      <c r="H26" s="389"/>
      <c r="I26" s="185">
        <v>913</v>
      </c>
      <c r="J26" s="415">
        <v>0</v>
      </c>
      <c r="K26" s="416"/>
      <c r="L26" s="415">
        <v>0</v>
      </c>
      <c r="M26" s="417"/>
      <c r="N26" s="416"/>
      <c r="O26" s="413">
        <v>0</v>
      </c>
      <c r="P26" s="413"/>
      <c r="Q26" s="413"/>
      <c r="R26" s="413">
        <v>0</v>
      </c>
      <c r="S26" s="413"/>
      <c r="T26" s="413"/>
      <c r="U26" s="413">
        <v>0</v>
      </c>
      <c r="V26" s="413"/>
      <c r="W26" s="413"/>
      <c r="X26" s="413">
        <f t="shared" si="0"/>
        <v>0</v>
      </c>
      <c r="Y26" s="413"/>
      <c r="Z26" s="413"/>
      <c r="AA26" s="413">
        <v>0</v>
      </c>
      <c r="AB26" s="413"/>
      <c r="AC26" s="413"/>
      <c r="AD26" s="413">
        <f t="shared" si="1"/>
        <v>0</v>
      </c>
      <c r="AE26" s="413"/>
      <c r="AF26" s="413"/>
    </row>
    <row r="27" spans="1:32" s="186" customFormat="1" ht="18.75" customHeight="1">
      <c r="A27" s="389" t="s">
        <v>524</v>
      </c>
      <c r="B27" s="389"/>
      <c r="C27" s="389"/>
      <c r="D27" s="389"/>
      <c r="E27" s="389"/>
      <c r="F27" s="389"/>
      <c r="G27" s="389"/>
      <c r="H27" s="389"/>
      <c r="I27" s="185">
        <v>914</v>
      </c>
      <c r="J27" s="415">
        <v>0</v>
      </c>
      <c r="K27" s="416"/>
      <c r="L27" s="415">
        <v>0</v>
      </c>
      <c r="M27" s="417"/>
      <c r="N27" s="416"/>
      <c r="O27" s="413">
        <v>0</v>
      </c>
      <c r="P27" s="413"/>
      <c r="Q27" s="413"/>
      <c r="R27" s="413">
        <v>0</v>
      </c>
      <c r="S27" s="413"/>
      <c r="T27" s="413"/>
      <c r="U27" s="413">
        <v>0</v>
      </c>
      <c r="V27" s="413"/>
      <c r="W27" s="413"/>
      <c r="X27" s="413">
        <f t="shared" si="0"/>
        <v>0</v>
      </c>
      <c r="Y27" s="413"/>
      <c r="Z27" s="413"/>
      <c r="AA27" s="413">
        <v>0</v>
      </c>
      <c r="AB27" s="413"/>
      <c r="AC27" s="413"/>
      <c r="AD27" s="413">
        <f t="shared" si="1"/>
        <v>0</v>
      </c>
      <c r="AE27" s="413"/>
      <c r="AF27" s="413"/>
    </row>
    <row r="28" spans="1:32" s="184" customFormat="1" ht="28.5" customHeight="1">
      <c r="A28" s="414" t="s">
        <v>701</v>
      </c>
      <c r="B28" s="414"/>
      <c r="C28" s="414"/>
      <c r="D28" s="414"/>
      <c r="E28" s="414"/>
      <c r="F28" s="414"/>
      <c r="G28" s="414"/>
      <c r="H28" s="389"/>
      <c r="I28" s="183">
        <v>915</v>
      </c>
      <c r="J28" s="415">
        <v>8001470</v>
      </c>
      <c r="K28" s="416"/>
      <c r="L28" s="415">
        <v>0</v>
      </c>
      <c r="M28" s="417"/>
      <c r="N28" s="416"/>
      <c r="O28" s="413">
        <v>0</v>
      </c>
      <c r="P28" s="413"/>
      <c r="Q28" s="413"/>
      <c r="R28" s="413">
        <f>R27+R26+R25</f>
        <v>5312400</v>
      </c>
      <c r="S28" s="413"/>
      <c r="T28" s="413"/>
      <c r="U28" s="413">
        <f>U27+U26+U25</f>
        <v>549993</v>
      </c>
      <c r="V28" s="413"/>
      <c r="W28" s="413"/>
      <c r="X28" s="413">
        <f t="shared" si="0"/>
        <v>13863863</v>
      </c>
      <c r="Y28" s="413"/>
      <c r="Z28" s="413"/>
      <c r="AA28" s="413">
        <v>0</v>
      </c>
      <c r="AB28" s="413"/>
      <c r="AC28" s="413"/>
      <c r="AD28" s="413">
        <f t="shared" si="1"/>
        <v>13863863</v>
      </c>
      <c r="AE28" s="413"/>
      <c r="AF28" s="413"/>
    </row>
    <row r="29" spans="1:32" s="186" customFormat="1" ht="18.75" customHeight="1">
      <c r="A29" s="389" t="s">
        <v>525</v>
      </c>
      <c r="B29" s="414"/>
      <c r="C29" s="414"/>
      <c r="D29" s="414"/>
      <c r="E29" s="414"/>
      <c r="F29" s="414"/>
      <c r="G29" s="414"/>
      <c r="H29" s="389"/>
      <c r="I29" s="185">
        <v>916</v>
      </c>
      <c r="J29" s="415">
        <v>0</v>
      </c>
      <c r="K29" s="416"/>
      <c r="L29" s="415">
        <v>0</v>
      </c>
      <c r="M29" s="417"/>
      <c r="N29" s="416"/>
      <c r="O29" s="413">
        <v>0</v>
      </c>
      <c r="P29" s="413"/>
      <c r="Q29" s="413"/>
      <c r="R29" s="413">
        <v>0</v>
      </c>
      <c r="S29" s="413"/>
      <c r="T29" s="413"/>
      <c r="U29" s="413">
        <v>0</v>
      </c>
      <c r="V29" s="413"/>
      <c r="W29" s="413"/>
      <c r="X29" s="413">
        <f t="shared" si="0"/>
        <v>0</v>
      </c>
      <c r="Y29" s="413"/>
      <c r="Z29" s="413"/>
      <c r="AA29" s="413">
        <v>0</v>
      </c>
      <c r="AB29" s="413"/>
      <c r="AC29" s="413"/>
      <c r="AD29" s="413">
        <f t="shared" si="1"/>
        <v>0</v>
      </c>
      <c r="AE29" s="413"/>
      <c r="AF29" s="413"/>
    </row>
    <row r="30" spans="1:32" s="186" customFormat="1" ht="18.75" customHeight="1">
      <c r="A30" s="389" t="s">
        <v>526</v>
      </c>
      <c r="B30" s="389"/>
      <c r="C30" s="389"/>
      <c r="D30" s="389"/>
      <c r="E30" s="389"/>
      <c r="F30" s="389"/>
      <c r="G30" s="389"/>
      <c r="H30" s="389"/>
      <c r="I30" s="185">
        <v>917</v>
      </c>
      <c r="J30" s="415">
        <v>0</v>
      </c>
      <c r="K30" s="416"/>
      <c r="L30" s="415">
        <v>0</v>
      </c>
      <c r="M30" s="417"/>
      <c r="N30" s="416"/>
      <c r="O30" s="413">
        <v>0</v>
      </c>
      <c r="P30" s="413"/>
      <c r="Q30" s="413"/>
      <c r="R30" s="413">
        <v>0</v>
      </c>
      <c r="S30" s="413"/>
      <c r="T30" s="413"/>
      <c r="U30" s="413">
        <v>0</v>
      </c>
      <c r="V30" s="413"/>
      <c r="W30" s="413"/>
      <c r="X30" s="413">
        <f t="shared" si="0"/>
        <v>0</v>
      </c>
      <c r="Y30" s="413"/>
      <c r="Z30" s="413"/>
      <c r="AA30" s="413">
        <v>0</v>
      </c>
      <c r="AB30" s="413"/>
      <c r="AC30" s="413"/>
      <c r="AD30" s="413">
        <f t="shared" si="1"/>
        <v>0</v>
      </c>
      <c r="AE30" s="413"/>
      <c r="AF30" s="413"/>
    </row>
    <row r="31" spans="1:32" s="186" customFormat="1" ht="18.75" customHeight="1">
      <c r="A31" s="389" t="s">
        <v>527</v>
      </c>
      <c r="B31" s="414"/>
      <c r="C31" s="414"/>
      <c r="D31" s="414"/>
      <c r="E31" s="414"/>
      <c r="F31" s="414"/>
      <c r="G31" s="414"/>
      <c r="H31" s="389"/>
      <c r="I31" s="185">
        <v>918</v>
      </c>
      <c r="J31" s="415">
        <v>0</v>
      </c>
      <c r="K31" s="416"/>
      <c r="L31" s="415">
        <v>0</v>
      </c>
      <c r="M31" s="417"/>
      <c r="N31" s="416"/>
      <c r="O31" s="413">
        <v>0</v>
      </c>
      <c r="P31" s="413"/>
      <c r="Q31" s="413"/>
      <c r="R31" s="413">
        <v>0</v>
      </c>
      <c r="S31" s="413"/>
      <c r="T31" s="413"/>
      <c r="U31" s="413">
        <v>0</v>
      </c>
      <c r="V31" s="413"/>
      <c r="W31" s="413"/>
      <c r="X31" s="413">
        <f t="shared" si="0"/>
        <v>0</v>
      </c>
      <c r="Y31" s="413"/>
      <c r="Z31" s="413"/>
      <c r="AA31" s="413">
        <v>0</v>
      </c>
      <c r="AB31" s="413"/>
      <c r="AC31" s="413"/>
      <c r="AD31" s="413">
        <f t="shared" si="1"/>
        <v>0</v>
      </c>
      <c r="AE31" s="413"/>
      <c r="AF31" s="413"/>
    </row>
    <row r="32" spans="1:32" s="186" customFormat="1" ht="18.75" customHeight="1">
      <c r="A32" s="389" t="s">
        <v>528</v>
      </c>
      <c r="B32" s="389"/>
      <c r="C32" s="389"/>
      <c r="D32" s="389"/>
      <c r="E32" s="389"/>
      <c r="F32" s="389"/>
      <c r="G32" s="389"/>
      <c r="H32" s="389"/>
      <c r="I32" s="185">
        <v>919</v>
      </c>
      <c r="J32" s="415">
        <v>0</v>
      </c>
      <c r="K32" s="416"/>
      <c r="L32" s="415">
        <v>0</v>
      </c>
      <c r="M32" s="417"/>
      <c r="N32" s="416"/>
      <c r="O32" s="413">
        <v>0</v>
      </c>
      <c r="P32" s="413"/>
      <c r="Q32" s="413"/>
      <c r="R32" s="413">
        <v>0</v>
      </c>
      <c r="S32" s="413"/>
      <c r="T32" s="413"/>
      <c r="U32" s="413">
        <v>706143</v>
      </c>
      <c r="V32" s="413"/>
      <c r="W32" s="413"/>
      <c r="X32" s="413">
        <f t="shared" si="0"/>
        <v>706143</v>
      </c>
      <c r="Y32" s="413"/>
      <c r="Z32" s="413"/>
      <c r="AA32" s="413">
        <v>0</v>
      </c>
      <c r="AB32" s="413"/>
      <c r="AC32" s="413"/>
      <c r="AD32" s="413">
        <f t="shared" si="1"/>
        <v>706143</v>
      </c>
      <c r="AE32" s="413"/>
      <c r="AF32" s="413"/>
    </row>
    <row r="33" spans="1:32" s="186" customFormat="1" ht="18.75" customHeight="1">
      <c r="A33" s="389" t="s">
        <v>529</v>
      </c>
      <c r="B33" s="414"/>
      <c r="C33" s="414"/>
      <c r="D33" s="414"/>
      <c r="E33" s="414"/>
      <c r="F33" s="414"/>
      <c r="G33" s="414"/>
      <c r="H33" s="389"/>
      <c r="I33" s="185">
        <v>920</v>
      </c>
      <c r="J33" s="415">
        <v>0</v>
      </c>
      <c r="K33" s="416"/>
      <c r="L33" s="415">
        <v>0</v>
      </c>
      <c r="M33" s="417"/>
      <c r="N33" s="416"/>
      <c r="O33" s="413">
        <v>0</v>
      </c>
      <c r="P33" s="413"/>
      <c r="Q33" s="413"/>
      <c r="R33" s="413">
        <v>0</v>
      </c>
      <c r="S33" s="413"/>
      <c r="T33" s="413"/>
      <c r="U33" s="413">
        <v>0</v>
      </c>
      <c r="V33" s="413"/>
      <c r="W33" s="413"/>
      <c r="X33" s="413">
        <f t="shared" si="0"/>
        <v>0</v>
      </c>
      <c r="Y33" s="413"/>
      <c r="Z33" s="413"/>
      <c r="AA33" s="413">
        <v>0</v>
      </c>
      <c r="AB33" s="413"/>
      <c r="AC33" s="413"/>
      <c r="AD33" s="413">
        <f t="shared" si="1"/>
        <v>0</v>
      </c>
      <c r="AE33" s="413"/>
      <c r="AF33" s="413"/>
    </row>
    <row r="34" spans="1:32" s="186" customFormat="1" ht="18.75" customHeight="1">
      <c r="A34" s="389" t="s">
        <v>530</v>
      </c>
      <c r="B34" s="414"/>
      <c r="C34" s="414"/>
      <c r="D34" s="414"/>
      <c r="E34" s="414"/>
      <c r="F34" s="414"/>
      <c r="G34" s="414"/>
      <c r="H34" s="389"/>
      <c r="I34" s="185">
        <v>921</v>
      </c>
      <c r="J34" s="415">
        <v>0</v>
      </c>
      <c r="K34" s="416"/>
      <c r="L34" s="415">
        <v>0</v>
      </c>
      <c r="M34" s="417"/>
      <c r="N34" s="416"/>
      <c r="O34" s="413">
        <v>0</v>
      </c>
      <c r="P34" s="413"/>
      <c r="Q34" s="413"/>
      <c r="R34" s="413">
        <v>549993</v>
      </c>
      <c r="S34" s="413"/>
      <c r="T34" s="413"/>
      <c r="U34" s="413">
        <v>-549993</v>
      </c>
      <c r="V34" s="413"/>
      <c r="W34" s="413"/>
      <c r="X34" s="413">
        <f t="shared" si="0"/>
        <v>0</v>
      </c>
      <c r="Y34" s="413"/>
      <c r="Z34" s="413"/>
      <c r="AA34" s="413">
        <v>0</v>
      </c>
      <c r="AB34" s="413"/>
      <c r="AC34" s="413"/>
      <c r="AD34" s="413">
        <f t="shared" si="1"/>
        <v>0</v>
      </c>
      <c r="AE34" s="413"/>
      <c r="AF34" s="413"/>
    </row>
    <row r="35" spans="1:32" s="186" customFormat="1" ht="18.75" customHeight="1">
      <c r="A35" s="389" t="s">
        <v>531</v>
      </c>
      <c r="B35" s="389"/>
      <c r="C35" s="389"/>
      <c r="D35" s="389"/>
      <c r="E35" s="389"/>
      <c r="F35" s="389"/>
      <c r="G35" s="389"/>
      <c r="H35" s="389"/>
      <c r="I35" s="185">
        <v>922</v>
      </c>
      <c r="J35" s="415">
        <v>0</v>
      </c>
      <c r="K35" s="416"/>
      <c r="L35" s="415">
        <v>0</v>
      </c>
      <c r="M35" s="417"/>
      <c r="N35" s="416"/>
      <c r="O35" s="413">
        <v>0</v>
      </c>
      <c r="P35" s="413"/>
      <c r="Q35" s="413"/>
      <c r="R35" s="413">
        <v>0</v>
      </c>
      <c r="S35" s="413"/>
      <c r="T35" s="413"/>
      <c r="U35" s="413">
        <v>0</v>
      </c>
      <c r="V35" s="413"/>
      <c r="W35" s="413"/>
      <c r="X35" s="413">
        <f t="shared" si="0"/>
        <v>0</v>
      </c>
      <c r="Y35" s="413"/>
      <c r="Z35" s="413"/>
      <c r="AA35" s="413">
        <v>0</v>
      </c>
      <c r="AB35" s="413"/>
      <c r="AC35" s="413"/>
      <c r="AD35" s="413">
        <f t="shared" si="1"/>
        <v>0</v>
      </c>
      <c r="AE35" s="413"/>
      <c r="AF35" s="413"/>
    </row>
    <row r="36" spans="1:32" s="184" customFormat="1" ht="18.75" customHeight="1">
      <c r="A36" s="414" t="s">
        <v>702</v>
      </c>
      <c r="B36" s="414"/>
      <c r="C36" s="414"/>
      <c r="D36" s="414"/>
      <c r="E36" s="414"/>
      <c r="F36" s="414"/>
      <c r="G36" s="414"/>
      <c r="H36" s="389"/>
      <c r="I36" s="183">
        <v>923</v>
      </c>
      <c r="J36" s="415">
        <v>8001470</v>
      </c>
      <c r="K36" s="416"/>
      <c r="L36" s="415">
        <v>0</v>
      </c>
      <c r="M36" s="417"/>
      <c r="N36" s="416"/>
      <c r="O36" s="413">
        <v>0</v>
      </c>
      <c r="P36" s="413"/>
      <c r="Q36" s="413"/>
      <c r="R36" s="413">
        <f>R35+R34+R33+R32+R31+R30+R29+R28</f>
        <v>5862393</v>
      </c>
      <c r="S36" s="413"/>
      <c r="T36" s="413"/>
      <c r="U36" s="413">
        <f>U35+U34+U33+U32+U31+U30+U29+U28</f>
        <v>706143</v>
      </c>
      <c r="V36" s="413"/>
      <c r="W36" s="413"/>
      <c r="X36" s="413">
        <f t="shared" si="0"/>
        <v>14570006</v>
      </c>
      <c r="Y36" s="413"/>
      <c r="Z36" s="413"/>
      <c r="AA36" s="413">
        <v>0</v>
      </c>
      <c r="AB36" s="413"/>
      <c r="AC36" s="413"/>
      <c r="AD36" s="413">
        <f t="shared" si="1"/>
        <v>14570006</v>
      </c>
      <c r="AE36" s="413"/>
      <c r="AF36" s="413"/>
    </row>
    <row r="38" spans="1:31" ht="12.75">
      <c r="A38" s="10" t="s">
        <v>639</v>
      </c>
      <c r="M38" s="10" t="s">
        <v>532</v>
      </c>
      <c r="AE38" s="10" t="s">
        <v>533</v>
      </c>
    </row>
    <row r="39" ht="12.75">
      <c r="A39" s="10" t="s">
        <v>697</v>
      </c>
    </row>
    <row r="59" spans="13:14" ht="12.75">
      <c r="M59" s="168"/>
      <c r="N59" s="168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7.140625" style="226" customWidth="1"/>
    <col min="2" max="2" width="45.57421875" style="211" customWidth="1"/>
    <col min="3" max="16384" width="9.140625" style="211" customWidth="1"/>
  </cols>
  <sheetData>
    <row r="1" spans="1:11" ht="12.75">
      <c r="A1" s="228" t="s">
        <v>629</v>
      </c>
      <c r="B1" s="209" t="s">
        <v>574</v>
      </c>
      <c r="C1" s="210"/>
      <c r="E1" s="210"/>
      <c r="F1" s="210"/>
      <c r="G1" s="212"/>
      <c r="I1" s="213"/>
      <c r="J1" s="213"/>
      <c r="K1" s="213"/>
    </row>
    <row r="2" spans="1:11" ht="12.75">
      <c r="A2" s="442" t="s">
        <v>582</v>
      </c>
      <c r="B2" s="209" t="s">
        <v>581</v>
      </c>
      <c r="C2" s="210"/>
      <c r="E2" s="210"/>
      <c r="F2" s="210"/>
      <c r="G2" s="212"/>
      <c r="I2" s="213"/>
      <c r="J2" s="213"/>
      <c r="K2" s="213"/>
    </row>
    <row r="3" spans="1:11" ht="34.5" customHeight="1">
      <c r="A3" s="443"/>
      <c r="B3" s="209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48.75" customHeight="1">
      <c r="A4" s="230" t="s">
        <v>575</v>
      </c>
      <c r="B4" s="230" t="s">
        <v>576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2" ht="12.75">
      <c r="A5" s="231"/>
      <c r="B5" s="232"/>
    </row>
    <row r="6" spans="1:2" ht="12.75">
      <c r="A6" s="233"/>
      <c r="B6" s="232"/>
    </row>
    <row r="7" spans="1:2" ht="12.75">
      <c r="A7" s="234"/>
      <c r="B7" s="232"/>
    </row>
    <row r="8" spans="1:2" ht="12.75">
      <c r="A8" s="232"/>
      <c r="B8" s="235"/>
    </row>
    <row r="9" spans="1:2" ht="12.75">
      <c r="A9" s="236"/>
      <c r="B9" s="232"/>
    </row>
    <row r="10" spans="1:2" ht="12.75">
      <c r="A10" s="232"/>
      <c r="B10" s="232"/>
    </row>
    <row r="11" spans="1:2" ht="12.75">
      <c r="A11" s="232"/>
      <c r="B11" s="232"/>
    </row>
    <row r="12" spans="1:2" ht="12.75">
      <c r="A12" s="237"/>
      <c r="B12" s="232"/>
    </row>
    <row r="13" spans="1:2" ht="15" customHeight="1">
      <c r="A13" s="237"/>
      <c r="B13" s="232"/>
    </row>
    <row r="14" spans="1:2" ht="17.25" customHeight="1">
      <c r="A14" s="237"/>
      <c r="B14" s="232"/>
    </row>
    <row r="15" spans="1:2" ht="12.75">
      <c r="A15" s="237"/>
      <c r="B15" s="232"/>
    </row>
    <row r="16" spans="1:2" ht="12.75">
      <c r="A16" s="237"/>
      <c r="B16" s="232"/>
    </row>
    <row r="17" spans="1:2" ht="12.75">
      <c r="A17" s="237"/>
      <c r="B17" s="232"/>
    </row>
    <row r="18" spans="1:2" ht="12.75">
      <c r="A18" s="238"/>
      <c r="B18" s="232"/>
    </row>
    <row r="19" spans="1:2" ht="12.75">
      <c r="A19" s="237"/>
      <c r="B19" s="232"/>
    </row>
    <row r="20" spans="1:2" ht="12.75">
      <c r="A20" s="237"/>
      <c r="B20" s="232"/>
    </row>
    <row r="21" spans="1:2" ht="12.75">
      <c r="A21" s="237"/>
      <c r="B21" s="232"/>
    </row>
    <row r="22" spans="1:2" ht="17.25" customHeight="1">
      <c r="A22" s="231"/>
      <c r="B22" s="232"/>
    </row>
    <row r="23" spans="1:2" ht="12.75">
      <c r="A23" s="237"/>
      <c r="B23" s="232"/>
    </row>
    <row r="24" spans="1:2" ht="12.75">
      <c r="A24" s="237"/>
      <c r="B24" s="232"/>
    </row>
    <row r="25" spans="1:2" ht="12.75">
      <c r="A25" s="237"/>
      <c r="B25" s="232"/>
    </row>
    <row r="26" spans="1:2" ht="12.75">
      <c r="A26" s="237"/>
      <c r="B26" s="232"/>
    </row>
    <row r="27" spans="1:2" ht="12.75">
      <c r="A27" s="237"/>
      <c r="B27" s="232"/>
    </row>
    <row r="28" spans="1:2" ht="12.75">
      <c r="A28" s="237"/>
      <c r="B28" s="232"/>
    </row>
    <row r="30" spans="1:2" ht="12.75">
      <c r="A30" s="227" t="s">
        <v>571</v>
      </c>
      <c r="B30" s="212"/>
    </row>
    <row r="31" spans="1:2" ht="12.75">
      <c r="A31" s="228"/>
      <c r="B31" s="229"/>
    </row>
    <row r="32" ht="12.75">
      <c r="B32" s="212" t="s">
        <v>573</v>
      </c>
    </row>
    <row r="33" ht="12.75">
      <c r="B33" s="229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Vildana Skorupan</cp:lastModifiedBy>
  <cp:lastPrinted>2013-02-27T09:51:37Z</cp:lastPrinted>
  <dcterms:created xsi:type="dcterms:W3CDTF">2010-09-03T11:16:46Z</dcterms:created>
  <dcterms:modified xsi:type="dcterms:W3CDTF">2016-06-30T06:07:41Z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